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8.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9.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USER\Downloads\criterios\Definitivos\"/>
    </mc:Choice>
  </mc:AlternateContent>
  <xr:revisionPtr revIDLastSave="0" documentId="13_ncr:1_{CD1EE939-0ACF-4F8E-8CCF-E358671EFCCB}" xr6:coauthVersionLast="47" xr6:coauthVersionMax="47" xr10:uidLastSave="{00000000-0000-0000-0000-000000000000}"/>
  <bookViews>
    <workbookView xWindow="-120" yWindow="-120" windowWidth="29040" windowHeight="15840" tabRatio="785" activeTab="6" xr2:uid="{75E742B1-6DCE-4CF7-8BA4-835DAA33D2F6}"/>
  </bookViews>
  <sheets>
    <sheet name="Instrucciones" sheetId="13" r:id="rId1"/>
    <sheet name="Resumen" sheetId="10" r:id="rId2"/>
    <sheet name="1. Ambito Territorial" sheetId="2" r:id="rId3"/>
    <sheet name="2. Calidad Operación" sheetId="3" r:id="rId4"/>
    <sheet name="3. Factor Económico" sheetId="12" r:id="rId5"/>
    <sheet name="5. Adaptación Cambio Climático" sheetId="5" r:id="rId6"/>
    <sheet name="6. Empleo" sheetId="11" r:id="rId7"/>
    <sheet name="8. Igualdad Género" sheetId="6" r:id="rId8"/>
    <sheet name="10. Juventud Rural" sheetId="7" r:id="rId9"/>
    <sheet name="11. Innovación" sheetId="8" r:id="rId10"/>
    <sheet name="13. Perfil Solicitante" sheetId="9" r:id="rId11"/>
  </sheets>
  <definedNames>
    <definedName name="_xlnm.Print_Area" localSheetId="0">Instrucciones!$A$1:$I$13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4" i="2"/>
  <c r="F7" i="2"/>
  <c r="G24" i="10" l="1"/>
  <c r="F4" i="12"/>
  <c r="G100" i="10" l="1"/>
  <c r="G96" i="10"/>
  <c r="G89" i="10"/>
  <c r="G78" i="10"/>
  <c r="G61" i="10"/>
  <c r="F13" i="6"/>
  <c r="G70" i="10" s="1"/>
  <c r="F4" i="11"/>
  <c r="G54" i="10" s="1"/>
  <c r="G49" i="10"/>
  <c r="G44" i="10"/>
  <c r="F9" i="5"/>
  <c r="F4" i="5"/>
  <c r="G17" i="10"/>
  <c r="G11" i="10"/>
  <c r="G8" i="10"/>
  <c r="F8" i="9"/>
  <c r="F4" i="9"/>
  <c r="F4" i="8"/>
  <c r="F4" i="7"/>
  <c r="F4" i="6"/>
  <c r="G108" i="10" l="1"/>
  <c r="G112" i="10" s="1"/>
</calcChain>
</file>

<file path=xl/sharedStrings.xml><?xml version="1.0" encoding="utf-8"?>
<sst xmlns="http://schemas.openxmlformats.org/spreadsheetml/2006/main" count="536" uniqueCount="198">
  <si>
    <t>BATERÍA DE CRITERIOS Y SUBCRITERIOS</t>
  </si>
  <si>
    <t>1 ÁMBITO TERRITORIAL</t>
  </si>
  <si>
    <t>Carácter</t>
  </si>
  <si>
    <t>Código</t>
  </si>
  <si>
    <t>Criterios y subcriterios de selección</t>
  </si>
  <si>
    <t>AT.5</t>
  </si>
  <si>
    <t>Dimensión solicitante</t>
  </si>
  <si>
    <t xml:space="preserve"> AT.5.1</t>
  </si>
  <si>
    <t>La entidad tiene su sede social en un municipio de la ZRL, y dispone de sucursales/delegaciones  en otro/s municipio/s de dicha ZRL</t>
  </si>
  <si>
    <t>Excluyente</t>
  </si>
  <si>
    <t xml:space="preserve"> AT.5.2</t>
  </si>
  <si>
    <t>La entidad tiene su sede social en un municipio de la ZRL, y dispone de sucursal/delegación en otro/s municipio/s de la provincia distinto/s de la ZRL</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</si>
  <si>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</si>
  <si>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</si>
  <si>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</si>
  <si>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</si>
  <si>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</si>
  <si>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</si>
  <si>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</si>
  <si>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</si>
  <si>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</si>
  <si>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</si>
  <si>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</si>
  <si>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</si>
  <si>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</si>
  <si>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</si>
  <si>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</si>
  <si>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</si>
  <si>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</si>
  <si>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</si>
  <si>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</si>
  <si>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</si>
  <si>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</si>
  <si>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</si>
  <si>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</si>
  <si>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</si>
  <si>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</si>
  <si>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</si>
  <si>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</si>
  <si>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</si>
  <si>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</si>
  <si>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</si>
  <si>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</si>
  <si>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</si>
  <si>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</si>
  <si>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</si>
  <si>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</si>
  <si>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</si>
  <si>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</si>
  <si>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</si>
  <si>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</si>
  <si>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</si>
  <si>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</si>
  <si>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</si>
  <si>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</si>
  <si>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</si>
  <si>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</si>
  <si>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</si>
  <si>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</si>
  <si>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</si>
  <si>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</si>
  <si>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</si>
  <si>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</si>
  <si>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</si>
  <si>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</si>
  <si>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</si>
  <si>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</si>
  <si>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</si>
  <si>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</si>
  <si>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</si>
  <si>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</si>
  <si>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</si>
  <si>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</si>
  <si>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</si>
  <si>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</si>
  <si>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</si>
  <si>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</si>
  <si>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1.4</t>
  </si>
  <si>
    <t>Explotaciones agrarias de titularidad compartida</t>
  </si>
  <si>
    <t>IG 1.5</t>
  </si>
  <si>
    <t>Asociaciones y federaciones de mujeres</t>
  </si>
  <si>
    <t>IG 1.6</t>
  </si>
  <si>
    <t>Empresas de mujeres o dirigidas por mujeres en sectores “masculinizados”</t>
  </si>
  <si>
    <t>IG 1.7</t>
  </si>
  <si>
    <t>Empresa coparticipada al 50% por una mujer en sectores ”masculinizados”</t>
  </si>
  <si>
    <t>IG 1.8</t>
  </si>
  <si>
    <t>Asociaciones y federaciones que trabajen por la igualdad de género</t>
  </si>
  <si>
    <t>10 JUVENTUD RURAL</t>
  </si>
  <si>
    <t>JR.1</t>
  </si>
  <si>
    <t>Contribución a la promoción de condiciones para la igualdad de oportunidades de la juventud rural (menores de 35 años)</t>
  </si>
  <si>
    <t>JR.1.1</t>
  </si>
  <si>
    <t>JR.1.2</t>
  </si>
  <si>
    <t>Personas jurídicas y comunidades de bienes con porcentaje de participación al menos de 51% de jóvenes</t>
  </si>
  <si>
    <t>JR.1.3</t>
  </si>
  <si>
    <t>Empresa coparticipada al 50% por una persona joven.</t>
  </si>
  <si>
    <t>JR.1.4</t>
  </si>
  <si>
    <t>Personas jurídicas con mayoría de jóvenes en órgano de dirección</t>
  </si>
  <si>
    <t>JR.1.5</t>
  </si>
  <si>
    <t>Cooperativas con al menos un 51% de socios jóvenes</t>
  </si>
  <si>
    <t>JR.1.6</t>
  </si>
  <si>
    <t>Asociaciones juveniles</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</si>
  <si>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</si>
  <si>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</si>
  <si>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</si>
  <si>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</si>
  <si>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</si>
  <si>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</si>
  <si>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</si>
  <si>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</si>
  <si>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</si>
  <si>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</si>
  <si>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</si>
  <si>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</si>
  <si>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</si>
  <si>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</si>
  <si>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</si>
  <si>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</si>
  <si>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</si>
  <si>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</si>
  <si>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</si>
  <si>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</si>
  <si>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</si>
  <si>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</si>
  <si>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</si>
  <si>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</si>
  <si>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</si>
  <si>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</si>
  <si>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Máximo</t>
  </si>
  <si>
    <t>La operación está promovida por: población joven emprendedora demandante de empleo</t>
  </si>
  <si>
    <t>La operación esta promovida por: población joven emprendedora</t>
  </si>
  <si>
    <t>PUNTUACIÓN MÁXIMA</t>
  </si>
  <si>
    <t>MÍNIMO DE PUNTOS PARA PROYECTOS UNA TIPOLOGÍA</t>
  </si>
  <si>
    <t>¿ EL PROYECTO ES SUBVENCIONABLE ?</t>
  </si>
  <si>
    <t xml:space="preserve">SI </t>
  </si>
  <si>
    <t>NO</t>
  </si>
  <si>
    <t>PUNTUACIÓN DE SU PROYECTO</t>
  </si>
  <si>
    <t>SI</t>
  </si>
  <si>
    <t>JR.1.7</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</si>
  <si>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</si>
  <si>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</si>
  <si>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</si>
  <si>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</si>
  <si>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LÍNEA 2: Diversificación de la economía rural (PRODUCTIVO)</t>
  </si>
  <si>
    <t>CC.1</t>
  </si>
  <si>
    <t>Mejora de eficiencia energética y reducción consumo</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</si>
  <si>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</si>
  <si>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</si>
  <si>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</si>
  <si>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</si>
  <si>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</si>
  <si>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</si>
  <si>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</si>
  <si>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</si>
  <si>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6 EMPLEO</t>
  </si>
  <si>
    <t>PE.4</t>
  </si>
  <si>
    <t>Eficacia subvención</t>
  </si>
  <si>
    <t>PE.4.1</t>
  </si>
  <si>
    <t>Ratio ayuda concedida por cada puesto de trabajo de calidad creado &lt; 20.000 €</t>
  </si>
  <si>
    <t>PE.4.2</t>
  </si>
  <si>
    <t>Ratio ayuda concedida por cada puesto de trabajo de calidad creado &lt; 60.000 €</t>
  </si>
  <si>
    <t>PE.4.3</t>
  </si>
  <si>
    <t>Ratio ayuda concedida por cada puesto de trabajo de calidad creado &lt; 100.000 €</t>
  </si>
  <si>
    <t>IG.5</t>
  </si>
  <si>
    <t>Corresponsabilidad e Infraestructuras y servicios para la conciliación de la vida personal, familiar y laboral</t>
  </si>
  <si>
    <t>IG.5.1</t>
  </si>
  <si>
    <t>Creación de servicios de cuidados</t>
  </si>
  <si>
    <t>IG.5.2</t>
  </si>
  <si>
    <t>Ampliación de servicios de cuidados</t>
  </si>
  <si>
    <t>IG 5.3</t>
  </si>
  <si>
    <t>Actuaciones de corresponsabilidad de las empresas con respecto a las necesidades de conciliación de la vida personal, familiar y personal</t>
  </si>
  <si>
    <t>IG.5.4</t>
  </si>
  <si>
    <t>Actuaciones para el fomento de la corresponsabilidad de los hombres en el trabajo doméstico y de cuidados</t>
  </si>
  <si>
    <t>La operación esta promovida por:  población joven emprendedora</t>
  </si>
  <si>
    <t>La operación  está promovida por : población joven emprendedora demandante de empleo</t>
  </si>
  <si>
    <t>excluyente</t>
  </si>
  <si>
    <t>NECESIDADES PRIORIZADAS PARA LA LÍNEA DE AYUDAS 2. DIVERSIFICACIÓN DE LA ECONOMÍA RURAL</t>
  </si>
  <si>
    <t>Indicar SI o NO</t>
  </si>
  <si>
    <t>(*)</t>
  </si>
  <si>
    <t>Aprovechamiento de la nueva SE-40 para el desarrollo económico y empresarial de todos los sectores económicos (agro y no agro), así como la formulación de nuevos planes de negocio en el eje logístico Algeciras-Madrid.</t>
  </si>
  <si>
    <t>NPL.1</t>
  </si>
  <si>
    <t>Las riberas de los ríos permiten el diseño de infraestructuras y actividades que se pueden desarrollar con empresas del sector turístico y de ocio.</t>
  </si>
  <si>
    <t>NPL.3</t>
  </si>
  <si>
    <t>La operación atiende a 1 necesidad priorizada detectada en EDLL</t>
  </si>
  <si>
    <t>La operación atiende a 2 necesidades priorizadas detectadas en EDLL</t>
  </si>
  <si>
    <t>La presencia Parque tecnológico aeroespacial Aerópolis favorece el impulso de nuevas relaciones económicas de los municipios, creando nuevos proveedores de servicios y productos.</t>
  </si>
  <si>
    <t>NPL.11</t>
  </si>
  <si>
    <t>Las relaciones sociales presentes los municipios de la comarca, favorece el uso y la presencia del comercio de cercanía, con estrecha relación con la agricultura.</t>
  </si>
  <si>
    <t>NPL.13</t>
  </si>
  <si>
    <t>Elevar el nivel de innovación, fomentar la cooperación empresarial asociativa, incrementar la visibilidad de la mujer en la agricultura, promover el emprendimiento y fortalecer la inversión local.</t>
  </si>
  <si>
    <t xml:space="preserve">NPL.15 </t>
  </si>
  <si>
    <t>Puntuación</t>
  </si>
  <si>
    <t>Al completar todos los apartados guarde la hoja con el NIF y el nombre de su Entidad para que pueda ser identificado por nuestro personal técnico.</t>
  </si>
  <si>
    <t>Seleccione las pestañas numeradas para rellenar los criterios de selección, la puntuación obtenida se copiará en la hoja "Resumen" automáticamente. Sólo se pueden rellenar las casillas seleccionando "Si" o "No"</t>
  </si>
  <si>
    <t>INSTRUCCIONES PARA RELLENAR LA HOJA DE CÁLCULO</t>
  </si>
  <si>
    <t>(*) Consultar el documento "Definición y Justificación de Aspectos Innovadores"</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</si>
  <si>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</si>
  <si>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</si>
  <si>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Para que su proyecto sea subvencionable deberá obtener una puntuación mínima de 60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</si>
</sst>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11"/>
      <color rgb="FF000000"/>
      <name val="Liberation Sans1"/>
    </font>
    <font>
      <sz val="16"/>
      <color rgb="FF000000"/>
      <name val="Liberation Sans1"/>
    </font>
    <font>
      <sz val="20"/>
      <color rgb="FF00A0FC"/>
      <name val="Liberation Sans1"/>
    </font>
    <font>
      <sz val="10"/>
      <name val="Source Sans Pro1"/>
    </font>
    <font>
      <sz val="11"/>
      <name val="Liberation Sans1"/>
    </font>
    <font>
      <sz val="10"/>
      <color theme="1"/>
      <name val="Source Sans Pro"/>
      <family val="2"/>
    </font>
    <font>
      <sz val="16"/>
      <color theme="9" tint="0.79998168889431442"/>
      <name val="Aptos Narrow"/>
      <family val="2"/>
      <scheme val="minor"/>
    </font>
    <font>
      <b/>
      <sz val="16"/>
      <color rgb="FF000000"/>
      <name val="Liberation Sans1"/>
    </font>
    <font>
      <sz val="11"/>
      <color theme="9" tint="0.79998168889431442"/>
      <name val="Aptos Narrow"/>
      <family val="2"/>
      <scheme val="minor"/>
    </font>
    <font>
      <sz val="11"/>
      <color theme="9" tint="0.79998168889431442"/>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FFFF00"/>
      </patternFill>
    </fill>
  </fills>
  <borders count="3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5" fillId="0" borderId="0" applyNumberFormat="0" applyFill="0" applyBorder="0" applyAlignment="0" applyProtection="0"/>
    <xf numFmtId="0" fontId="16" fillId="0" borderId="0"/>
  </cellStyleXfs>
  <cellXfs count="179">
    <xf numFmtId="0" fontId="0" fillId="0" borderId="0" xfId="0"/>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8" xfId="0" applyFont="1" applyBorder="1" applyAlignment="1">
      <alignment horizontal="justify" vertical="center" wrapText="1"/>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justify" vertical="center" wrapText="1"/>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9" fillId="0" borderId="0" xfId="0" applyFont="1"/>
    <xf numFmtId="0" fontId="10" fillId="0" borderId="0" xfId="0" applyFont="1"/>
    <xf numFmtId="0" fontId="10" fillId="0" borderId="0" xfId="0" applyFont="1" applyAlignment="1">
      <alignment horizontal="right" vertical="center"/>
    </xf>
    <xf numFmtId="0" fontId="10" fillId="0" borderId="0" xfId="0" applyFont="1" applyAlignment="1">
      <alignment horizontal="center"/>
    </xf>
    <xf numFmtId="0" fontId="9" fillId="0" borderId="0" xfId="0" applyFont="1" applyAlignment="1">
      <alignment horizontal="center" vertical="center"/>
    </xf>
    <xf numFmtId="0" fontId="9" fillId="4" borderId="11" xfId="0" applyFont="1" applyFill="1" applyBorder="1" applyAlignment="1">
      <alignment horizontal="center" vertical="center"/>
    </xf>
    <xf numFmtId="0" fontId="1" fillId="0" borderId="0" xfId="0" applyFont="1" applyAlignment="1">
      <alignment vertical="center"/>
    </xf>
    <xf numFmtId="0" fontId="5" fillId="2" borderId="21"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7" fillId="0" borderId="10" xfId="0" applyFont="1" applyBorder="1" applyAlignment="1">
      <alignment horizontal="left" vertical="center" wrapText="1" indent="2"/>
    </xf>
    <xf numFmtId="0" fontId="11"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12"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6" xfId="0" applyFont="1" applyFill="1" applyBorder="1" applyAlignment="1">
      <alignment horizontal="center"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3" borderId="0" xfId="0" applyFont="1" applyFill="1" applyAlignment="1">
      <alignment horizontal="center"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6" fillId="0" borderId="0" xfId="0" applyFont="1" applyAlignment="1">
      <alignment vertical="center" wrapText="1"/>
    </xf>
    <xf numFmtId="0" fontId="7" fillId="0" borderId="16" xfId="0" applyFont="1" applyBorder="1" applyAlignment="1">
      <alignment horizontal="center" vertical="center" wrapText="1"/>
    </xf>
    <xf numFmtId="0" fontId="15" fillId="0" borderId="0" xfId="1" applyFill="1" applyBorder="1" applyAlignment="1">
      <alignment horizontal="justify" vertical="center" wrapText="1"/>
    </xf>
    <xf numFmtId="0" fontId="5" fillId="0" borderId="0" xfId="0" applyFont="1" applyAlignment="1">
      <alignment vertical="center" wrapText="1"/>
    </xf>
    <xf numFmtId="0" fontId="6" fillId="0" borderId="0" xfId="0" applyFont="1" applyAlignment="1">
      <alignment vertical="center"/>
    </xf>
    <xf numFmtId="0" fontId="16"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xf>
    <xf numFmtId="0" fontId="18" fillId="0" borderId="0" xfId="0" applyFont="1"/>
    <xf numFmtId="0" fontId="5" fillId="2" borderId="12"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7" fillId="0" borderId="16"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justify" vertical="center" wrapText="1"/>
    </xf>
    <xf numFmtId="0" fontId="7" fillId="0" borderId="17" xfId="2" applyFont="1" applyBorder="1" applyAlignment="1">
      <alignment horizontal="center" vertical="center" wrapText="1"/>
    </xf>
    <xf numFmtId="0" fontId="16" fillId="0" borderId="0" xfId="2" applyAlignment="1">
      <alignment horizontal="center" vertical="center" wrapText="1"/>
    </xf>
    <xf numFmtId="0" fontId="16" fillId="0" borderId="0" xfId="2" applyAlignment="1">
      <alignment horizontal="center" vertical="center"/>
    </xf>
    <xf numFmtId="0" fontId="16" fillId="3" borderId="0" xfId="2" applyFill="1" applyAlignment="1">
      <alignment horizontal="center" vertical="center" wrapText="1"/>
    </xf>
    <xf numFmtId="0" fontId="6" fillId="0" borderId="16" xfId="2" applyFont="1" applyBorder="1" applyAlignment="1">
      <alignment horizontal="center" vertical="center" wrapText="1"/>
    </xf>
    <xf numFmtId="0" fontId="6" fillId="0" borderId="18"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9" xfId="2" applyFont="1" applyBorder="1" applyAlignment="1">
      <alignment horizontal="justify" vertical="center" wrapText="1"/>
    </xf>
    <xf numFmtId="0" fontId="7" fillId="0" borderId="20" xfId="2" applyFont="1" applyBorder="1" applyAlignment="1">
      <alignment horizontal="center" vertical="center" wrapText="1"/>
    </xf>
    <xf numFmtId="0" fontId="16" fillId="0" borderId="0" xfId="2" applyAlignment="1">
      <alignment horizontal="justify" vertical="center"/>
    </xf>
    <xf numFmtId="0" fontId="16" fillId="0" borderId="0" xfId="2" applyAlignment="1">
      <alignment vertic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6" fillId="3" borderId="0" xfId="2" applyFill="1" applyAlignment="1">
      <alignment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vertical="center"/>
    </xf>
    <xf numFmtId="0" fontId="7" fillId="0" borderId="8" xfId="2" applyFont="1" applyBorder="1" applyAlignment="1">
      <alignment horizontal="center" vertical="center"/>
    </xf>
    <xf numFmtId="0" fontId="7" fillId="0" borderId="8" xfId="2" applyFont="1" applyBorder="1" applyAlignment="1">
      <alignment horizontal="justify" vertical="center" wrapText="1"/>
    </xf>
    <xf numFmtId="0" fontId="7" fillId="0" borderId="9"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6" fillId="3" borderId="16" xfId="2" applyFont="1" applyFill="1" applyBorder="1" applyAlignment="1">
      <alignment horizontal="center" vertical="center"/>
    </xf>
    <xf numFmtId="0" fontId="6"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vertical="center"/>
    </xf>
    <xf numFmtId="0" fontId="7" fillId="0" borderId="18" xfId="2" applyFont="1" applyBorder="1" applyAlignment="1">
      <alignment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6" xfId="2" applyFont="1" applyBorder="1" applyAlignment="1">
      <alignment horizontal="justify" vertical="center"/>
    </xf>
    <xf numFmtId="0" fontId="7" fillId="0" borderId="6" xfId="2" applyFont="1" applyBorder="1" applyAlignment="1">
      <alignment horizontal="left" vertical="center" wrapText="1"/>
    </xf>
    <xf numFmtId="0" fontId="6" fillId="0" borderId="18" xfId="2" applyFont="1" applyBorder="1" applyAlignment="1">
      <alignment horizontal="center" vertical="center"/>
    </xf>
    <xf numFmtId="0" fontId="7" fillId="0" borderId="16" xfId="2" applyFont="1" applyBorder="1" applyAlignment="1">
      <alignment horizontal="center" vertical="center"/>
    </xf>
    <xf numFmtId="0" fontId="6" fillId="0" borderId="16" xfId="2" applyFont="1" applyBorder="1" applyAlignment="1">
      <alignment vertical="center" wrapText="1"/>
    </xf>
    <xf numFmtId="0" fontId="19" fillId="0" borderId="16" xfId="2" applyFont="1" applyBorder="1" applyAlignment="1">
      <alignment vertical="center"/>
    </xf>
    <xf numFmtId="0" fontId="19" fillId="0" borderId="6" xfId="2" applyFont="1" applyBorder="1" applyAlignment="1">
      <alignment horizontal="center" vertical="center" wrapText="1"/>
    </xf>
    <xf numFmtId="0" fontId="19" fillId="0" borderId="6" xfId="2" applyFont="1" applyBorder="1" applyAlignment="1">
      <alignment horizontal="justify" vertical="center" wrapText="1"/>
    </xf>
    <xf numFmtId="0" fontId="19" fillId="0" borderId="17" xfId="2" applyFont="1" applyBorder="1" applyAlignment="1">
      <alignment horizontal="center" vertical="center"/>
    </xf>
    <xf numFmtId="0" fontId="20" fillId="0" borderId="0" xfId="2" applyFont="1" applyAlignment="1">
      <alignment vertical="center"/>
    </xf>
    <xf numFmtId="0" fontId="19" fillId="0" borderId="18" xfId="2" applyFont="1" applyBorder="1" applyAlignment="1">
      <alignment vertical="center"/>
    </xf>
    <xf numFmtId="0" fontId="19" fillId="0" borderId="19" xfId="2" applyFont="1" applyBorder="1" applyAlignment="1">
      <alignment horizontal="center" vertical="center" wrapText="1"/>
    </xf>
    <xf numFmtId="0" fontId="19" fillId="0" borderId="19" xfId="2" applyFont="1" applyBorder="1" applyAlignment="1">
      <alignment horizontal="justify" vertical="center" wrapText="1"/>
    </xf>
    <xf numFmtId="0" fontId="19" fillId="0" borderId="20" xfId="2" applyFont="1" applyBorder="1" applyAlignment="1">
      <alignment horizontal="center" vertical="center"/>
    </xf>
    <xf numFmtId="0" fontId="6" fillId="0" borderId="0" xfId="2" applyFont="1" applyAlignment="1">
      <alignment horizontal="center" vertical="center"/>
    </xf>
    <xf numFmtId="0" fontId="5" fillId="0" borderId="0" xfId="2" applyFont="1" applyAlignment="1">
      <alignment vertical="center" wrapText="1"/>
    </xf>
    <xf numFmtId="0" fontId="6" fillId="0" borderId="0" xfId="2" applyFont="1" applyAlignment="1">
      <alignment vertical="center"/>
    </xf>
    <xf numFmtId="0" fontId="6" fillId="0" borderId="0" xfId="2" applyFont="1" applyAlignment="1">
      <alignment horizontal="center" vertical="center" wrapText="1"/>
    </xf>
    <xf numFmtId="0" fontId="7" fillId="0" borderId="18" xfId="2" applyFont="1" applyBorder="1" applyAlignment="1">
      <alignment horizontal="center" vertical="center"/>
    </xf>
    <xf numFmtId="0" fontId="19" fillId="0" borderId="0" xfId="2" applyFont="1" applyAlignment="1">
      <alignment vertical="center"/>
    </xf>
    <xf numFmtId="0" fontId="19" fillId="0" borderId="16" xfId="2" applyFont="1" applyBorder="1" applyAlignment="1">
      <alignment horizontal="center" vertical="center" wrapText="1"/>
    </xf>
    <xf numFmtId="0" fontId="19" fillId="0" borderId="18" xfId="2" applyFont="1" applyBorder="1" applyAlignment="1">
      <alignment horizontal="center" vertical="center" wrapText="1"/>
    </xf>
    <xf numFmtId="0" fontId="20" fillId="0" borderId="0" xfId="2" applyFont="1" applyAlignment="1">
      <alignment horizontal="center" vertical="center"/>
    </xf>
    <xf numFmtId="0" fontId="16" fillId="0" borderId="0" xfId="2" applyAlignment="1">
      <alignment horizontal="center"/>
    </xf>
    <xf numFmtId="0" fontId="16" fillId="3" borderId="0" xfId="2" applyFill="1" applyAlignment="1">
      <alignment horizontal="center" vertical="center"/>
    </xf>
    <xf numFmtId="0" fontId="11" fillId="0" borderId="0" xfId="0" applyFont="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21" fillId="5" borderId="2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1" fillId="5" borderId="2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2" fillId="6" borderId="0" xfId="0" applyFont="1" applyFill="1" applyAlignment="1" applyProtection="1">
      <alignment vertical="center"/>
      <protection locked="0"/>
    </xf>
    <xf numFmtId="0" fontId="6" fillId="3" borderId="0" xfId="0" applyFont="1" applyFill="1" applyAlignment="1">
      <alignment horizontal="justify" vertical="center" wrapText="1"/>
    </xf>
    <xf numFmtId="0" fontId="12" fillId="0" borderId="0" xfId="0" applyFont="1" applyAlignment="1">
      <alignment horizontal="left" vertical="top"/>
    </xf>
    <xf numFmtId="0" fontId="12" fillId="0" borderId="0" xfId="0" applyFont="1" applyAlignment="1">
      <alignment vertical="center" wrapText="1"/>
    </xf>
    <xf numFmtId="0" fontId="12" fillId="0" borderId="0" xfId="0" applyFont="1" applyAlignment="1">
      <alignment horizontal="left" vertical="center"/>
    </xf>
    <xf numFmtId="0" fontId="0" fillId="0" borderId="0" xfId="0" applyAlignment="1">
      <alignment wrapText="1"/>
    </xf>
    <xf numFmtId="0" fontId="0" fillId="0" borderId="0" xfId="0" applyAlignment="1">
      <alignment vertical="center" wrapText="1"/>
    </xf>
    <xf numFmtId="0" fontId="3" fillId="0" borderId="0" xfId="2" applyFont="1" applyAlignment="1">
      <alignment vertical="center" wrapText="1"/>
    </xf>
    <xf numFmtId="0" fontId="17" fillId="0" borderId="0" xfId="2" applyFont="1" applyAlignment="1">
      <alignment horizontal="center" vertical="center" wrapText="1"/>
    </xf>
    <xf numFmtId="0" fontId="4" fillId="0" borderId="0" xfId="2" applyFont="1" applyAlignment="1">
      <alignment vertical="center"/>
    </xf>
    <xf numFmtId="0" fontId="2" fillId="0" borderId="0" xfId="2" applyFont="1" applyAlignment="1">
      <alignment horizontal="center"/>
    </xf>
    <xf numFmtId="0" fontId="6" fillId="3" borderId="4"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24"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0" xfId="1" applyFill="1"/>
    <xf numFmtId="0" fontId="24" fillId="6" borderId="0" xfId="0" applyFont="1" applyFill="1" applyAlignment="1" applyProtection="1">
      <alignment vertical="center"/>
      <protection locked="0"/>
    </xf>
    <xf numFmtId="0" fontId="12" fillId="0" borderId="0" xfId="0" applyFont="1" applyAlignment="1">
      <alignment vertical="center"/>
    </xf>
    <xf numFmtId="0" fontId="25" fillId="6" borderId="0" xfId="2" applyFont="1" applyFill="1" applyAlignment="1" applyProtection="1">
      <alignment vertical="center"/>
      <protection locked="0"/>
    </xf>
    <xf numFmtId="0" fontId="22" fillId="5" borderId="0" xfId="0" applyFont="1" applyFill="1" applyAlignment="1" applyProtection="1">
      <alignment vertical="center"/>
      <protection locked="0"/>
    </xf>
    <xf numFmtId="0" fontId="0" fillId="0" borderId="0" xfId="0" applyAlignment="1">
      <alignment horizontal="left" wrapText="1"/>
    </xf>
    <xf numFmtId="0" fontId="1" fillId="0" borderId="0" xfId="0" applyFont="1" applyAlignment="1">
      <alignment horizontal="left"/>
    </xf>
    <xf numFmtId="0" fontId="23" fillId="0" borderId="0" xfId="2" applyFont="1" applyAlignment="1">
      <alignment horizontal="center" vertical="center"/>
    </xf>
    <xf numFmtId="0" fontId="17" fillId="7" borderId="0" xfId="2" applyFont="1" applyFill="1" applyAlignment="1">
      <alignment horizontal="center" vertical="center" wrapText="1"/>
    </xf>
    <xf numFmtId="0" fontId="0" fillId="0" borderId="0" xfId="0" applyAlignment="1">
      <alignment horizontal="left" vertical="center" wrapText="1"/>
    </xf>
    <xf numFmtId="0" fontId="4" fillId="0" borderId="0" xfId="2" applyFont="1" applyAlignment="1">
      <alignment horizontal="center" vertical="center"/>
    </xf>
    <xf numFmtId="0" fontId="2" fillId="7" borderId="0" xfId="2" applyFont="1" applyFill="1" applyAlignment="1">
      <alignment horizontal="center"/>
    </xf>
    <xf numFmtId="0" fontId="11" fillId="0" borderId="0" xfId="0" applyFont="1" applyAlignment="1">
      <alignment horizontal="center" vertical="center"/>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17" xfId="2" applyFont="1" applyFill="1" applyBorder="1" applyAlignment="1">
      <alignment horizontal="left" vertical="center" wrapText="1"/>
    </xf>
    <xf numFmtId="0" fontId="2" fillId="0" borderId="0" xfId="0" applyFont="1" applyAlignment="1">
      <alignment horizontal="center"/>
    </xf>
    <xf numFmtId="0" fontId="6" fillId="3" borderId="1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left" vertical="center"/>
    </xf>
    <xf numFmtId="0" fontId="6" fillId="3" borderId="17" xfId="2" applyFont="1" applyFill="1" applyBorder="1" applyAlignment="1">
      <alignment horizontal="left" vertical="center"/>
    </xf>
    <xf numFmtId="0" fontId="6" fillId="3" borderId="6" xfId="2" applyFont="1" applyFill="1" applyBorder="1" applyAlignment="1">
      <alignment horizontal="justify" vertical="center" wrapText="1"/>
    </xf>
    <xf numFmtId="0" fontId="6" fillId="3" borderId="17" xfId="2" applyFont="1" applyFill="1" applyBorder="1" applyAlignment="1">
      <alignment horizontal="justify" vertical="center" wrapText="1"/>
    </xf>
    <xf numFmtId="0" fontId="5" fillId="2" borderId="1" xfId="2"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25" fillId="5" borderId="0" xfId="2" applyFont="1" applyFill="1" applyAlignment="1" applyProtection="1">
      <alignment vertical="center"/>
      <protection locked="0"/>
    </xf>
  </cellXfs>
  <cellStyles count="3">
    <cellStyle name="Hipervínculo" xfId="1" builtinId="8"/>
    <cellStyle name="Normal" xfId="0" builtinId="0"/>
    <cellStyle name="Normal 2" xfId="2" xr:uid="{27936856-8DCC-4A06-8A9E-8B6E61938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17" fmlaRange="$I$5:$I$6" noThreeD="1" sel="2" val="0"/>
</file>

<file path=xl/ctrlProps/ctrlProp11.xml><?xml version="1.0" encoding="utf-8"?>
<formControlPr xmlns="http://schemas.microsoft.com/office/spreadsheetml/2009/9/main" objectType="List" dx="22" fmlaLink="$F$18" fmlaRange="$I$5:$I$6" noThreeD="1" sel="2" val="0"/>
</file>

<file path=xl/ctrlProps/ctrlProp12.xml><?xml version="1.0" encoding="utf-8"?>
<formControlPr xmlns="http://schemas.microsoft.com/office/spreadsheetml/2009/9/main" objectType="List" dx="22" fmlaLink="$F$19" fmlaRange="$I$5:$I$6" noThreeD="1" sel="2" val="0"/>
</file>

<file path=xl/ctrlProps/ctrlProp13.xml><?xml version="1.0" encoding="utf-8"?>
<formControlPr xmlns="http://schemas.microsoft.com/office/spreadsheetml/2009/9/main" objectType="List" dx="22" fmlaLink="$F$5" fmlaRange="$I$5:$I$6" noThreeD="1" sel="2" val="0"/>
</file>

<file path=xl/ctrlProps/ctrlProp14.xml><?xml version="1.0" encoding="utf-8"?>
<formControlPr xmlns="http://schemas.microsoft.com/office/spreadsheetml/2009/9/main" objectType="List" dx="22" fmlaLink="$F$6" fmlaRange="$I$5:$I$6" noThreeD="1" sel="2" val="0"/>
</file>

<file path=xl/ctrlProps/ctrlProp15.xml><?xml version="1.0" encoding="utf-8"?>
<formControlPr xmlns="http://schemas.microsoft.com/office/spreadsheetml/2009/9/main" objectType="List" dx="22" fmlaLink="$F$7" fmlaRange="$I$5:$I$6" noThreeD="1" sel="2" val="0"/>
</file>

<file path=xl/ctrlProps/ctrlProp16.xml><?xml version="1.0" encoding="utf-8"?>
<formControlPr xmlns="http://schemas.microsoft.com/office/spreadsheetml/2009/9/main" objectType="List" dx="22" fmlaLink="$F$8" fmlaRange="$I$5:$I$6" noThreeD="1" sel="2" val="0"/>
</file>

<file path=xl/ctrlProps/ctrlProp17.xml><?xml version="1.0" encoding="utf-8"?>
<formControlPr xmlns="http://schemas.microsoft.com/office/spreadsheetml/2009/9/main" objectType="List" dx="22" fmlaLink="$F$9" fmlaRange="$I$5:$I$6" noThreeD="1" sel="2" val="0"/>
</file>

<file path=xl/ctrlProps/ctrlProp18.xml><?xml version="1.0" encoding="utf-8"?>
<formControlPr xmlns="http://schemas.microsoft.com/office/spreadsheetml/2009/9/main" objectType="List" dx="22" fmlaLink="$F$10" fmlaRange="$I$5:$I$6" noThreeD="1" sel="2" val="0"/>
</file>

<file path=xl/ctrlProps/ctrlProp19.xml><?xml version="1.0" encoding="utf-8"?>
<formControlPr xmlns="http://schemas.microsoft.com/office/spreadsheetml/2009/9/main" objectType="List" dx="22" fmlaLink="$F$11"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12" fmlaRange="$I$5:$I$6" noThreeD="1" sel="2" val="0"/>
</file>

<file path=xl/ctrlProps/ctrlProp21.xml><?xml version="1.0" encoding="utf-8"?>
<formControlPr xmlns="http://schemas.microsoft.com/office/spreadsheetml/2009/9/main" objectType="List" dx="22" fmlaLink="$F$13" fmlaRange="$I$5:$I$6" noThreeD="1" sel="2" val="0"/>
</file>

<file path=xl/ctrlProps/ctrlProp22.xml><?xml version="1.0" encoding="utf-8"?>
<formControlPr xmlns="http://schemas.microsoft.com/office/spreadsheetml/2009/9/main" objectType="List" dx="22" fmlaLink="$F$14" fmlaRange="$I$5:$I$6" noThreeD="1" sel="2" val="0"/>
</file>

<file path=xl/ctrlProps/ctrlProp23.xml><?xml version="1.0" encoding="utf-8"?>
<formControlPr xmlns="http://schemas.microsoft.com/office/spreadsheetml/2009/9/main" objectType="List" dx="22" fmlaLink="$F$15" fmlaRange="$I$5:$I$6" noThreeD="1" sel="2" val="0"/>
</file>

<file path=xl/ctrlProps/ctrlProp24.xml><?xml version="1.0" encoding="utf-8"?>
<formControlPr xmlns="http://schemas.microsoft.com/office/spreadsheetml/2009/9/main" objectType="List" dx="22" fmlaLink="$F$5" fmlaRange="$H$5:$H$6" noThreeD="1" sel="2" val="0"/>
</file>

<file path=xl/ctrlProps/ctrlProp25.xml><?xml version="1.0" encoding="utf-8"?>
<formControlPr xmlns="http://schemas.microsoft.com/office/spreadsheetml/2009/9/main" objectType="List" dx="22" fmlaLink="$F$6" fmlaRange="$H$5:$H$6" noThreeD="1" sel="2" val="0"/>
</file>

<file path=xl/ctrlProps/ctrlProp26.xml><?xml version="1.0" encoding="utf-8"?>
<formControlPr xmlns="http://schemas.microsoft.com/office/spreadsheetml/2009/9/main" objectType="List" dx="22" fmlaLink="$F$7" fmlaRange="$H$5:$H$6" noThreeD="1" sel="2" val="0"/>
</file>

<file path=xl/ctrlProps/ctrlProp27.xml><?xml version="1.0" encoding="utf-8"?>
<formControlPr xmlns="http://schemas.microsoft.com/office/spreadsheetml/2009/9/main" objectType="List" dx="22" fmlaLink="$F$8" fmlaRange="$H$5:$H$6" noThreeD="1" sel="2" val="0"/>
</file>

<file path=xl/ctrlProps/ctrlProp28.xml><?xml version="1.0" encoding="utf-8"?>
<formControlPr xmlns="http://schemas.microsoft.com/office/spreadsheetml/2009/9/main" objectType="List" dx="22" fmlaLink="$F$10" fmlaRange="$H$5:$H$6" noThreeD="1" sel="2" val="0"/>
</file>

<file path=xl/ctrlProps/ctrlProp29.xml><?xml version="1.0" encoding="utf-8"?>
<formControlPr xmlns="http://schemas.microsoft.com/office/spreadsheetml/2009/9/main" objectType="List" dx="22" fmlaLink="$F$5" fmlaRange="$H$5:$H$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6" fmlaRange="$H$5:$H$6" noThreeD="1" sel="2" val="0"/>
</file>

<file path=xl/ctrlProps/ctrlProp31.xml><?xml version="1.0" encoding="utf-8"?>
<formControlPr xmlns="http://schemas.microsoft.com/office/spreadsheetml/2009/9/main" objectType="List" dx="22" fmlaLink="$F$7" fmlaRange="$H$5:$H$6" noThreeD="1" sel="2" val="0"/>
</file>

<file path=xl/ctrlProps/ctrlProp32.xml><?xml version="1.0" encoding="utf-8"?>
<formControlPr xmlns="http://schemas.microsoft.com/office/spreadsheetml/2009/9/main" objectType="List" dx="22" fmlaLink="$F$5" fmlaRange="$H$5:$H$6" noThreeD="1" sel="2" val="0"/>
</file>

<file path=xl/ctrlProps/ctrlProp33.xml><?xml version="1.0" encoding="utf-8"?>
<formControlPr xmlns="http://schemas.microsoft.com/office/spreadsheetml/2009/9/main" objectType="List" dx="22" fmlaLink="$F$6" fmlaRange="$H$5:$H$6" noThreeD="1" sel="2" val="0"/>
</file>

<file path=xl/ctrlProps/ctrlProp34.xml><?xml version="1.0" encoding="utf-8"?>
<formControlPr xmlns="http://schemas.microsoft.com/office/spreadsheetml/2009/9/main" objectType="List" dx="22" fmlaLink="$F$7" fmlaRange="$H$5:$H$6" noThreeD="1" sel="2" val="0"/>
</file>

<file path=xl/ctrlProps/ctrlProp35.xml><?xml version="1.0" encoding="utf-8"?>
<formControlPr xmlns="http://schemas.microsoft.com/office/spreadsheetml/2009/9/main" objectType="List" dx="22" fmlaLink="$F$8" fmlaRange="$H$5:$H$6" noThreeD="1" sel="2" val="0"/>
</file>

<file path=xl/ctrlProps/ctrlProp36.xml><?xml version="1.0" encoding="utf-8"?>
<formControlPr xmlns="http://schemas.microsoft.com/office/spreadsheetml/2009/9/main" objectType="List" dx="22" fmlaLink="$F$9" fmlaRange="$H$5:$H$6" noThreeD="1" sel="2" val="0"/>
</file>

<file path=xl/ctrlProps/ctrlProp37.xml><?xml version="1.0" encoding="utf-8"?>
<formControlPr xmlns="http://schemas.microsoft.com/office/spreadsheetml/2009/9/main" objectType="List" dx="22" fmlaLink="$F$10" fmlaRange="$H$5:$H$6" noThreeD="1" sel="2" val="0"/>
</file>

<file path=xl/ctrlProps/ctrlProp38.xml><?xml version="1.0" encoding="utf-8"?>
<formControlPr xmlns="http://schemas.microsoft.com/office/spreadsheetml/2009/9/main" objectType="List" dx="22" fmlaLink="$F$11" fmlaRange="$H$5:$H$6" noThreeD="1" sel="2" val="0"/>
</file>

<file path=xl/ctrlProps/ctrlProp39.xml><?xml version="1.0" encoding="utf-8"?>
<formControlPr xmlns="http://schemas.microsoft.com/office/spreadsheetml/2009/9/main" objectType="List" dx="22" fmlaLink="$F$12" fmlaRange="$H$5:$H$6" noThreeD="1" sel="2" val="0"/>
</file>

<file path=xl/ctrlProps/ctrlProp4.xml><?xml version="1.0" encoding="utf-8"?>
<formControlPr xmlns="http://schemas.microsoft.com/office/spreadsheetml/2009/9/main" objectType="List" dx="22" fmlaLink="$F$5" fmlaRange="$H$5:$H$6" noThreeD="1" sel="2" val="0"/>
</file>

<file path=xl/ctrlProps/ctrlProp40.xml><?xml version="1.0" encoding="utf-8"?>
<formControlPr xmlns="http://schemas.microsoft.com/office/spreadsheetml/2009/9/main" objectType="List" dx="22" fmlaLink="$F$14" fmlaRange="$H$5:$H$6" noThreeD="1" sel="2" val="0"/>
</file>

<file path=xl/ctrlProps/ctrlProp41.xml><?xml version="1.0" encoding="utf-8"?>
<formControlPr xmlns="http://schemas.microsoft.com/office/spreadsheetml/2009/9/main" objectType="List" dx="22" fmlaLink="$F$15" fmlaRange="$H$5:$H$6" noThreeD="1" sel="2" val="0"/>
</file>

<file path=xl/ctrlProps/ctrlProp42.xml><?xml version="1.0" encoding="utf-8"?>
<formControlPr xmlns="http://schemas.microsoft.com/office/spreadsheetml/2009/9/main" objectType="List" dx="22" fmlaLink="$F$16" fmlaRange="$H$5:$H$6" noThreeD="1" sel="2" val="0"/>
</file>

<file path=xl/ctrlProps/ctrlProp43.xml><?xml version="1.0" encoding="utf-8"?>
<formControlPr xmlns="http://schemas.microsoft.com/office/spreadsheetml/2009/9/main" objectType="List" dx="22" fmlaLink="$F$17"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8" fmlaRange="$H$5:$H$6" noThreeD="1" sel="2" val="0"/>
</file>

<file path=xl/ctrlProps/ctrlProp48.xml><?xml version="1.0" encoding="utf-8"?>
<formControlPr xmlns="http://schemas.microsoft.com/office/spreadsheetml/2009/9/main" objectType="List" dx="22" fmlaLink="$F$9" fmlaRange="$H$5:$H$6" noThreeD="1" sel="2" val="0"/>
</file>

<file path=xl/ctrlProps/ctrlProp49.xml><?xml version="1.0" encoding="utf-8"?>
<formControlPr xmlns="http://schemas.microsoft.com/office/spreadsheetml/2009/9/main" objectType="List" dx="22" fmlaLink="$F$10"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11" fmlaRange="$H$5:$H$6" noThreeD="1" sel="2" val="0"/>
</file>

<file path=xl/ctrlProps/ctrlProp51.xml><?xml version="1.0" encoding="utf-8"?>
<formControlPr xmlns="http://schemas.microsoft.com/office/spreadsheetml/2009/9/main" objectType="List" dx="22" fmlaLink="$F$5" fmlaRange="$H$5:$H$6" noThreeD="1" sel="2" val="0"/>
</file>

<file path=xl/ctrlProps/ctrlProp52.xml><?xml version="1.0" encoding="utf-8"?>
<formControlPr xmlns="http://schemas.microsoft.com/office/spreadsheetml/2009/9/main" objectType="List" dx="22" fmlaLink="$F$6" fmlaRange="$H$5:$H$6" noThreeD="1" sel="2" val="0"/>
</file>

<file path=xl/ctrlProps/ctrlProp53.xml><?xml version="1.0" encoding="utf-8"?>
<formControlPr xmlns="http://schemas.microsoft.com/office/spreadsheetml/2009/9/main" objectType="List" dx="22" fmlaLink="$F$7" fmlaRange="$H$5:$H$6" noThreeD="1" sel="2" val="0"/>
</file>

<file path=xl/ctrlProps/ctrlProp54.xml><?xml version="1.0" encoding="utf-8"?>
<formControlPr xmlns="http://schemas.microsoft.com/office/spreadsheetml/2009/9/main" objectType="List" dx="22" fmlaLink="$F$5" fmlaRange="$H$5:$H$6" noThreeD="1" sel="2" val="0"/>
</file>

<file path=xl/ctrlProps/ctrlProp55.xml><?xml version="1.0" encoding="utf-8"?>
<formControlPr xmlns="http://schemas.microsoft.com/office/spreadsheetml/2009/9/main" objectType="List" dx="22" fmlaLink="$F$6" fmlaRange="$H$5:$H$6" noThreeD="1" sel="2" val="0"/>
</file>

<file path=xl/ctrlProps/ctrlProp56.xml><?xml version="1.0" encoding="utf-8"?>
<formControlPr xmlns="http://schemas.microsoft.com/office/spreadsheetml/2009/9/main" objectType="List" dx="22" fmlaLink="$F$7" fmlaRange="$H$5:$H$6" noThreeD="1" sel="2" val="0"/>
</file>

<file path=xl/ctrlProps/ctrlProp57.xml><?xml version="1.0" encoding="utf-8"?>
<formControlPr xmlns="http://schemas.microsoft.com/office/spreadsheetml/2009/9/main" objectType="List" dx="22" fmlaLink="$F$9" fmlaRange="$H$5:$H$6" noThreeD="1" sel="2" val="0"/>
</file>

<file path=xl/ctrlProps/ctrlProp58.xml><?xml version="1.0" encoding="utf-8"?>
<formControlPr xmlns="http://schemas.microsoft.com/office/spreadsheetml/2009/9/main" objectType="List" dx="22" fmlaLink="$F$10" fmlaRange="$H$5:$H$6" noThreeD="1" sel="2" val="0"/>
</file>

<file path=xl/ctrlProps/ctrlProp59.xml><?xml version="1.0" encoding="utf-8"?>
<formControlPr xmlns="http://schemas.microsoft.com/office/spreadsheetml/2009/9/main" objectType="List" dx="22" fmlaLink="$F$11" fmlaRange="$H$5:$H$6" noThreeD="1" sel="2" val="0"/>
</file>

<file path=xl/ctrlProps/ctrlProp6.xml><?xml version="1.0" encoding="utf-8"?>
<formControlPr xmlns="http://schemas.microsoft.com/office/spreadsheetml/2009/9/main" objectType="List" dx="22" fmlaLink="$F$6"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20" fmlaRange="$I$5:$I$6" noThreeD="1" sel="2" val="0"/>
</file>

<file path=xl/ctrlProps/ctrlProp9.xml><?xml version="1.0" encoding="utf-8"?>
<formControlPr xmlns="http://schemas.microsoft.com/office/spreadsheetml/2009/9/main" objectType="List" dx="22" fmlaLink="$F$16"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9525</xdr:rowOff>
        </xdr:from>
        <xdr:to>
          <xdr:col>6</xdr:col>
          <xdr:colOff>0</xdr:colOff>
          <xdr:row>7</xdr:row>
          <xdr:rowOff>295275</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9525</xdr:rowOff>
        </xdr:from>
        <xdr:to>
          <xdr:col>6</xdr:col>
          <xdr:colOff>0</xdr:colOff>
          <xdr:row>4</xdr:row>
          <xdr:rowOff>295275</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9525</xdr:rowOff>
        </xdr:from>
        <xdr:to>
          <xdr:col>6</xdr:col>
          <xdr:colOff>0</xdr:colOff>
          <xdr:row>6</xdr:row>
          <xdr:rowOff>295275</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238125</xdr:rowOff>
        </xdr:from>
        <xdr:to>
          <xdr:col>5</xdr:col>
          <xdr:colOff>733425</xdr:colOff>
          <xdr:row>19</xdr:row>
          <xdr:rowOff>247650</xdr:rowOff>
        </xdr:to>
        <xdr:sp macro="" textlink="">
          <xdr:nvSpPr>
            <xdr:cNvPr id="18433" name="List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247650</xdr:rowOff>
        </xdr:from>
        <xdr:to>
          <xdr:col>5</xdr:col>
          <xdr:colOff>733425</xdr:colOff>
          <xdr:row>15</xdr:row>
          <xdr:rowOff>257175</xdr:rowOff>
        </xdr:to>
        <xdr:sp macro="" textlink="">
          <xdr:nvSpPr>
            <xdr:cNvPr id="18434" name="List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238125</xdr:rowOff>
        </xdr:from>
        <xdr:to>
          <xdr:col>5</xdr:col>
          <xdr:colOff>733425</xdr:colOff>
          <xdr:row>16</xdr:row>
          <xdr:rowOff>247650</xdr:rowOff>
        </xdr:to>
        <xdr:sp macro="" textlink="">
          <xdr:nvSpPr>
            <xdr:cNvPr id="18435" name="List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238125</xdr:rowOff>
        </xdr:from>
        <xdr:to>
          <xdr:col>5</xdr:col>
          <xdr:colOff>733425</xdr:colOff>
          <xdr:row>17</xdr:row>
          <xdr:rowOff>247650</xdr:rowOff>
        </xdr:to>
        <xdr:sp macro="" textlink="">
          <xdr:nvSpPr>
            <xdr:cNvPr id="18436" name="List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17</xdr:row>
          <xdr:rowOff>238125</xdr:rowOff>
        </xdr:from>
        <xdr:to>
          <xdr:col>5</xdr:col>
          <xdr:colOff>733425</xdr:colOff>
          <xdr:row>18</xdr:row>
          <xdr:rowOff>247650</xdr:rowOff>
        </xdr:to>
        <xdr:sp macro="" textlink="">
          <xdr:nvSpPr>
            <xdr:cNvPr id="18437" name="List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5</xdr:col>
          <xdr:colOff>733425</xdr:colOff>
          <xdr:row>5</xdr:row>
          <xdr:rowOff>9525</xdr:rowOff>
        </xdr:to>
        <xdr:sp macro="" textlink="">
          <xdr:nvSpPr>
            <xdr:cNvPr id="18438" name="List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5</xdr:col>
          <xdr:colOff>733425</xdr:colOff>
          <xdr:row>6</xdr:row>
          <xdr:rowOff>28575</xdr:rowOff>
        </xdr:to>
        <xdr:sp macro="" textlink="">
          <xdr:nvSpPr>
            <xdr:cNvPr id="18439" name="List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xdr:rowOff>
        </xdr:from>
        <xdr:to>
          <xdr:col>5</xdr:col>
          <xdr:colOff>733425</xdr:colOff>
          <xdr:row>6</xdr:row>
          <xdr:rowOff>314325</xdr:rowOff>
        </xdr:to>
        <xdr:sp macro="" textlink="">
          <xdr:nvSpPr>
            <xdr:cNvPr id="18440" name="List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304800</xdr:rowOff>
        </xdr:from>
        <xdr:to>
          <xdr:col>5</xdr:col>
          <xdr:colOff>733425</xdr:colOff>
          <xdr:row>7</xdr:row>
          <xdr:rowOff>266700</xdr:rowOff>
        </xdr:to>
        <xdr:sp macro="" textlink="">
          <xdr:nvSpPr>
            <xdr:cNvPr id="18441" name="List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247650</xdr:rowOff>
        </xdr:from>
        <xdr:to>
          <xdr:col>5</xdr:col>
          <xdr:colOff>733425</xdr:colOff>
          <xdr:row>8</xdr:row>
          <xdr:rowOff>257175</xdr:rowOff>
        </xdr:to>
        <xdr:sp macro="" textlink="">
          <xdr:nvSpPr>
            <xdr:cNvPr id="18442" name="List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247650</xdr:rowOff>
        </xdr:from>
        <xdr:to>
          <xdr:col>5</xdr:col>
          <xdr:colOff>733425</xdr:colOff>
          <xdr:row>9</xdr:row>
          <xdr:rowOff>257175</xdr:rowOff>
        </xdr:to>
        <xdr:sp macro="" textlink="">
          <xdr:nvSpPr>
            <xdr:cNvPr id="18443" name="List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247650</xdr:rowOff>
        </xdr:from>
        <xdr:to>
          <xdr:col>5</xdr:col>
          <xdr:colOff>733425</xdr:colOff>
          <xdr:row>10</xdr:row>
          <xdr:rowOff>257175</xdr:rowOff>
        </xdr:to>
        <xdr:sp macro="" textlink="">
          <xdr:nvSpPr>
            <xdr:cNvPr id="18444" name="List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247650</xdr:rowOff>
        </xdr:from>
        <xdr:to>
          <xdr:col>5</xdr:col>
          <xdr:colOff>733425</xdr:colOff>
          <xdr:row>11</xdr:row>
          <xdr:rowOff>257175</xdr:rowOff>
        </xdr:to>
        <xdr:sp macro="" textlink="">
          <xdr:nvSpPr>
            <xdr:cNvPr id="18445" name="List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11</xdr:row>
          <xdr:rowOff>247650</xdr:rowOff>
        </xdr:from>
        <xdr:to>
          <xdr:col>5</xdr:col>
          <xdr:colOff>733425</xdr:colOff>
          <xdr:row>12</xdr:row>
          <xdr:rowOff>257175</xdr:rowOff>
        </xdr:to>
        <xdr:sp macro="" textlink="">
          <xdr:nvSpPr>
            <xdr:cNvPr id="18446" name="List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247650</xdr:rowOff>
        </xdr:from>
        <xdr:to>
          <xdr:col>5</xdr:col>
          <xdr:colOff>733425</xdr:colOff>
          <xdr:row>13</xdr:row>
          <xdr:rowOff>257175</xdr:rowOff>
        </xdr:to>
        <xdr:sp macro="" textlink="">
          <xdr:nvSpPr>
            <xdr:cNvPr id="18447" name="List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247650</xdr:rowOff>
        </xdr:from>
        <xdr:to>
          <xdr:col>5</xdr:col>
          <xdr:colOff>733425</xdr:colOff>
          <xdr:row>14</xdr:row>
          <xdr:rowOff>257175</xdr:rowOff>
        </xdr:to>
        <xdr:sp macro="" textlink="">
          <xdr:nvSpPr>
            <xdr:cNvPr id="18448" name="List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6</xdr:row>
          <xdr:rowOff>38100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200025</xdr:rowOff>
        </xdr:from>
        <xdr:to>
          <xdr:col>5</xdr:col>
          <xdr:colOff>723900</xdr:colOff>
          <xdr:row>6</xdr:row>
          <xdr:rowOff>485775</xdr:rowOff>
        </xdr:to>
        <xdr:sp macro="" textlink="">
          <xdr:nvSpPr>
            <xdr:cNvPr id="6147" name="List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28575</xdr:rowOff>
        </xdr:from>
        <xdr:to>
          <xdr:col>5</xdr:col>
          <xdr:colOff>723900</xdr:colOff>
          <xdr:row>7</xdr:row>
          <xdr:rowOff>314325</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142875</xdr:rowOff>
        </xdr:from>
        <xdr:to>
          <xdr:col>5</xdr:col>
          <xdr:colOff>723900</xdr:colOff>
          <xdr:row>9</xdr:row>
          <xdr:rowOff>428625</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0</xdr:rowOff>
        </xdr:from>
        <xdr:to>
          <xdr:col>5</xdr:col>
          <xdr:colOff>723900</xdr:colOff>
          <xdr:row>4</xdr:row>
          <xdr:rowOff>285750</xdr:rowOff>
        </xdr:to>
        <xdr:sp macro="" textlink="">
          <xdr:nvSpPr>
            <xdr:cNvPr id="13313" name="List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0</xdr:rowOff>
        </xdr:from>
        <xdr:to>
          <xdr:col>5</xdr:col>
          <xdr:colOff>723900</xdr:colOff>
          <xdr:row>5</xdr:row>
          <xdr:rowOff>285750</xdr:rowOff>
        </xdr:to>
        <xdr:sp macro="" textlink="">
          <xdr:nvSpPr>
            <xdr:cNvPr id="13314" name="List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13315" name="List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6</xdr:col>
          <xdr:colOff>0</xdr:colOff>
          <xdr:row>4</xdr:row>
          <xdr:rowOff>285750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5</xdr:row>
          <xdr:rowOff>285750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285750</xdr:rowOff>
        </xdr:from>
        <xdr:to>
          <xdr:col>6</xdr:col>
          <xdr:colOff>0</xdr:colOff>
          <xdr:row>6</xdr:row>
          <xdr:rowOff>276225</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285750</xdr:rowOff>
        </xdr:from>
        <xdr:to>
          <xdr:col>6</xdr:col>
          <xdr:colOff>0</xdr:colOff>
          <xdr:row>7</xdr:row>
          <xdr:rowOff>276225</xdr:rowOff>
        </xdr:to>
        <xdr:sp macro="" textlink="">
          <xdr:nvSpPr>
            <xdr:cNvPr id="7172" name="List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285750</xdr:rowOff>
        </xdr:from>
        <xdr:to>
          <xdr:col>6</xdr:col>
          <xdr:colOff>0</xdr:colOff>
          <xdr:row>8</xdr:row>
          <xdr:rowOff>276225</xdr:rowOff>
        </xdr:to>
        <xdr:sp macro="" textlink="">
          <xdr:nvSpPr>
            <xdr:cNvPr id="7173" name="List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285750</xdr:rowOff>
        </xdr:from>
        <xdr:to>
          <xdr:col>6</xdr:col>
          <xdr:colOff>0</xdr:colOff>
          <xdr:row>9</xdr:row>
          <xdr:rowOff>276225</xdr:rowOff>
        </xdr:to>
        <xdr:sp macro="" textlink="">
          <xdr:nvSpPr>
            <xdr:cNvPr id="7174" name="List Box 6" hidden="1">
              <a:extLst>
                <a:ext uri="{63B3BB69-23CF-44E3-9099-C40C66FF867C}">
                  <a14:compatExt spid="_x0000_s7174"/>
                </a:ext>
                <a:ext uri="{FF2B5EF4-FFF2-40B4-BE49-F238E27FC236}">
                  <a16:creationId xmlns:a16="http://schemas.microsoft.com/office/drawing/2014/main" id="{00000000-0008-0000-07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285750</xdr:rowOff>
        </xdr:from>
        <xdr:to>
          <xdr:col>6</xdr:col>
          <xdr:colOff>0</xdr:colOff>
          <xdr:row>10</xdr:row>
          <xdr:rowOff>276225</xdr:rowOff>
        </xdr:to>
        <xdr:sp macro="" textlink="">
          <xdr:nvSpPr>
            <xdr:cNvPr id="7175" name="List Box 7" hidden="1">
              <a:extLst>
                <a:ext uri="{63B3BB69-23CF-44E3-9099-C40C66FF867C}">
                  <a14:compatExt spid="_x0000_s7175"/>
                </a:ext>
                <a:ext uri="{FF2B5EF4-FFF2-40B4-BE49-F238E27FC236}">
                  <a16:creationId xmlns:a16="http://schemas.microsoft.com/office/drawing/2014/main" id="{00000000-0008-0000-07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285750</xdr:rowOff>
        </xdr:from>
        <xdr:to>
          <xdr:col>6</xdr:col>
          <xdr:colOff>0</xdr:colOff>
          <xdr:row>11</xdr:row>
          <xdr:rowOff>276225</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9525</xdr:rowOff>
        </xdr:from>
        <xdr:to>
          <xdr:col>6</xdr:col>
          <xdr:colOff>0</xdr:colOff>
          <xdr:row>14</xdr:row>
          <xdr:rowOff>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7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9525</xdr:rowOff>
        </xdr:from>
        <xdr:to>
          <xdr:col>6</xdr:col>
          <xdr:colOff>0</xdr:colOff>
          <xdr:row>15</xdr:row>
          <xdr:rowOff>0</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0</xdr:rowOff>
        </xdr:from>
        <xdr:to>
          <xdr:col>6</xdr:col>
          <xdr:colOff>0</xdr:colOff>
          <xdr:row>15</xdr:row>
          <xdr:rowOff>285750</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0</xdr:rowOff>
        </xdr:from>
        <xdr:to>
          <xdr:col>6</xdr:col>
          <xdr:colOff>0</xdr:colOff>
          <xdr:row>16</xdr:row>
          <xdr:rowOff>285750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0</xdr:rowOff>
        </xdr:from>
        <xdr:to>
          <xdr:col>5</xdr:col>
          <xdr:colOff>723900</xdr:colOff>
          <xdr:row>7</xdr:row>
          <xdr:rowOff>285750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5</xdr:col>
          <xdr:colOff>723900</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0</xdr:rowOff>
        </xdr:from>
        <xdr:to>
          <xdr:col>5</xdr:col>
          <xdr:colOff>723900</xdr:colOff>
          <xdr:row>9</xdr:row>
          <xdr:rowOff>285750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0</xdr:rowOff>
        </xdr:from>
        <xdr:to>
          <xdr:col>5</xdr:col>
          <xdr:colOff>723900</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6</xdr:col>
          <xdr:colOff>0</xdr:colOff>
          <xdr:row>4</xdr:row>
          <xdr:rowOff>285750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5</xdr:row>
          <xdr:rowOff>285750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0</xdr:rowOff>
        </xdr:from>
        <xdr:to>
          <xdr:col>6</xdr:col>
          <xdr:colOff>0</xdr:colOff>
          <xdr:row>6</xdr:row>
          <xdr:rowOff>285750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A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314325</xdr:rowOff>
        </xdr:from>
        <xdr:to>
          <xdr:col>6</xdr:col>
          <xdr:colOff>0</xdr:colOff>
          <xdr:row>9</xdr:row>
          <xdr:rowOff>276225</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A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304800</xdr:rowOff>
        </xdr:from>
        <xdr:to>
          <xdr:col>6</xdr:col>
          <xdr:colOff>0</xdr:colOff>
          <xdr:row>10</xdr:row>
          <xdr:rowOff>266700</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A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drawing" Target="../drawings/drawing8.xml"/><Relationship Id="rId7" Type="http://schemas.openxmlformats.org/officeDocument/2006/relationships/ctrlProp" Target="../ctrlProps/ctrlProp52.xml"/><Relationship Id="rId2" Type="http://schemas.openxmlformats.org/officeDocument/2006/relationships/printerSettings" Target="../printerSettings/printerSettings10.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51.xml"/><Relationship Id="rId5" Type="http://schemas.openxmlformats.org/officeDocument/2006/relationships/vmlDrawing" Target="../drawings/vmlDrawing18.vml"/><Relationship Id="rId4" Type="http://schemas.openxmlformats.org/officeDocument/2006/relationships/vmlDrawing" Target="../drawings/vmlDrawing17.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19.vml"/><Relationship Id="rId7" Type="http://schemas.openxmlformats.org/officeDocument/2006/relationships/ctrlProp" Target="../ctrlProps/ctrlProp5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55.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vmlDrawing" Target="../drawings/vmlDrawing20.vml"/><Relationship Id="rId9" Type="http://schemas.openxmlformats.org/officeDocument/2006/relationships/ctrlProp" Target="../ctrlProps/ctrlProp58.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10.v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13.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6.xml"/><Relationship Id="rId16" Type="http://schemas.openxmlformats.org/officeDocument/2006/relationships/ctrlProp" Target="../ctrlProps/ctrlProp43.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vmlDrawing" Target="../drawings/vmlDrawing14.v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15.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vmlDrawing" Target="../drawings/vmlDrawing16.vml"/><Relationship Id="rId9"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BD9E-61F2-410B-9DBC-0A802A4A0CE2}">
  <dimension ref="B2:K13"/>
  <sheetViews>
    <sheetView topLeftCell="A3" zoomScaleNormal="100" workbookViewId="0">
      <selection activeCell="G19" sqref="G19"/>
    </sheetView>
  </sheetViews>
  <sheetFormatPr baseColWidth="10" defaultRowHeight="15"/>
  <cols>
    <col min="1" max="1" width="5.7109375" customWidth="1"/>
  </cols>
  <sheetData>
    <row r="2" spans="2:11" ht="26.25">
      <c r="B2" s="154" t="s">
        <v>193</v>
      </c>
      <c r="C2" s="154"/>
      <c r="D2" s="154"/>
      <c r="E2" s="154"/>
      <c r="F2" s="154"/>
      <c r="G2" s="154"/>
      <c r="H2" s="154"/>
      <c r="I2" s="154"/>
      <c r="J2" s="140"/>
      <c r="K2" s="140"/>
    </row>
    <row r="3" spans="2:11" ht="40.5" customHeight="1">
      <c r="B3" s="155" t="s">
        <v>142</v>
      </c>
      <c r="C3" s="155"/>
      <c r="D3" s="155"/>
      <c r="E3" s="155"/>
      <c r="F3" s="155"/>
      <c r="G3" s="155"/>
      <c r="H3" s="155"/>
      <c r="I3" s="155"/>
      <c r="J3" s="140"/>
      <c r="K3" s="140"/>
    </row>
    <row r="4" spans="2:11" ht="20.25">
      <c r="B4" s="139"/>
      <c r="C4" s="139"/>
      <c r="D4" s="139"/>
      <c r="E4" s="139"/>
      <c r="F4" s="139"/>
      <c r="G4" s="139"/>
      <c r="H4" s="139"/>
      <c r="I4" s="139"/>
      <c r="J4" s="139"/>
      <c r="K4" s="139"/>
    </row>
    <row r="5" spans="2:11" ht="48.75" customHeight="1">
      <c r="B5" s="156" t="s">
        <v>195</v>
      </c>
      <c r="C5" s="156"/>
      <c r="D5" s="156"/>
      <c r="E5" s="156"/>
      <c r="F5" s="156"/>
      <c r="G5" s="156"/>
      <c r="H5" s="156"/>
      <c r="I5" s="156"/>
      <c r="J5" s="138"/>
      <c r="K5" s="138"/>
    </row>
    <row r="7" spans="2:11" ht="46.5" customHeight="1">
      <c r="B7" s="152" t="s">
        <v>196</v>
      </c>
      <c r="C7" s="152"/>
      <c r="D7" s="152"/>
      <c r="E7" s="152"/>
      <c r="F7" s="152"/>
      <c r="G7" s="152"/>
      <c r="H7" s="152"/>
      <c r="I7" s="152"/>
      <c r="J7" s="137"/>
      <c r="K7" s="137"/>
    </row>
    <row r="9" spans="2:11" ht="15" customHeight="1">
      <c r="B9" s="156" t="s">
        <v>192</v>
      </c>
      <c r="C9" s="156"/>
      <c r="D9" s="156"/>
      <c r="E9" s="156"/>
      <c r="F9" s="156"/>
      <c r="G9" s="156"/>
      <c r="H9" s="156"/>
      <c r="I9" s="156"/>
    </row>
    <row r="11" spans="2:11">
      <c r="B11" s="153" t="s">
        <v>197</v>
      </c>
      <c r="C11" s="153"/>
      <c r="D11" s="153"/>
      <c r="E11" s="153"/>
      <c r="F11" s="153"/>
      <c r="G11" s="153"/>
      <c r="H11" s="153"/>
      <c r="I11" s="153"/>
      <c r="J11" s="136"/>
      <c r="K11" s="136"/>
    </row>
    <row r="13" spans="2:11">
      <c r="B13" s="152" t="s">
        <v>191</v>
      </c>
      <c r="C13" s="152"/>
      <c r="D13" s="152"/>
      <c r="E13" s="152"/>
      <c r="F13" s="152"/>
      <c r="G13" s="152"/>
      <c r="H13" s="152"/>
      <c r="I13" s="152"/>
    </row>
  </sheetData>
  <sheetProtection algorithmName="SHA-512" hashValue="eG9IgUj2dcF2rZP/NGFzsp/aRFKB+HyptDynZzc1oZ4K157mvmK75rBHjEhUGq76rOYRk/HZNC/EfIVOHphQfQ==" saltValue="+X5/0LdbXp7b7rN46n+57g==" spinCount="100000" sheet="1" objects="1" scenarios="1"/>
  <mergeCells count="7">
    <mergeCell ref="B13:I13"/>
    <mergeCell ref="B11:I11"/>
    <mergeCell ref="B2:I2"/>
    <mergeCell ref="B3:I3"/>
    <mergeCell ref="B5:I5"/>
    <mergeCell ref="B7:I7"/>
    <mergeCell ref="B9:I9"/>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9"/>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12"/>
      <c r="B2" s="12"/>
      <c r="C2" s="38" t="s">
        <v>101</v>
      </c>
      <c r="D2" s="14"/>
      <c r="E2" s="149"/>
      <c r="F2" s="133" t="s">
        <v>190</v>
      </c>
    </row>
    <row r="3" spans="1:8" ht="21" customHeight="1">
      <c r="B3" s="40" t="s">
        <v>3</v>
      </c>
      <c r="C3" s="19" t="s">
        <v>4</v>
      </c>
      <c r="D3" s="20" t="s">
        <v>2</v>
      </c>
      <c r="E3" s="5"/>
      <c r="F3" s="5"/>
    </row>
    <row r="4" spans="1:8" ht="21" customHeight="1">
      <c r="B4" s="41" t="s">
        <v>102</v>
      </c>
      <c r="C4" s="174" t="s">
        <v>138</v>
      </c>
      <c r="D4" s="177"/>
      <c r="E4" s="37"/>
      <c r="F4" s="45">
        <f>IF(SUMIF(F5:F7,1,E5:E7)&gt;5,5,SUMIF(F5:F7,1,E5:E7))</f>
        <v>0</v>
      </c>
    </row>
    <row r="5" spans="1:8" ht="24.75" customHeight="1">
      <c r="A5" s="12"/>
      <c r="B5" s="24" t="s">
        <v>104</v>
      </c>
      <c r="C5" s="7" t="s">
        <v>139</v>
      </c>
      <c r="D5" s="21" t="s">
        <v>67</v>
      </c>
      <c r="E5" s="1">
        <v>5</v>
      </c>
      <c r="F5" s="131">
        <v>2</v>
      </c>
      <c r="H5" t="s">
        <v>136</v>
      </c>
    </row>
    <row r="6" spans="1:8" ht="24.75" customHeight="1">
      <c r="A6" s="12"/>
      <c r="B6" s="24" t="s">
        <v>106</v>
      </c>
      <c r="C6" s="7" t="s">
        <v>140</v>
      </c>
      <c r="D6" s="21" t="s">
        <v>67</v>
      </c>
      <c r="E6" s="1">
        <v>5</v>
      </c>
      <c r="F6" s="131">
        <v>2</v>
      </c>
      <c r="H6" t="s">
        <v>134</v>
      </c>
    </row>
    <row r="7" spans="1:8" ht="24.75" customHeight="1" thickBot="1">
      <c r="A7" s="12"/>
      <c r="B7" s="50" t="s">
        <v>108</v>
      </c>
      <c r="C7" s="22" t="s">
        <v>141</v>
      </c>
      <c r="D7" s="23" t="s">
        <v>67</v>
      </c>
      <c r="E7" s="1">
        <v>5</v>
      </c>
      <c r="F7" s="131">
        <v>2</v>
      </c>
    </row>
    <row r="9" spans="1:8">
      <c r="C9" s="147" t="s">
        <v>194</v>
      </c>
    </row>
  </sheetData>
  <sheetProtection algorithmName="SHA-512" hashValue="7i2uLpAslZ/v73t5eNd82NbHXlxAxaPYcPUU0aOzymdX5iSn8T7IggvjoqwbxhJpH8e42EoUCxZNxdEZwVoKBw==" saltValue="9QiTJJzND89kDMhyakgi5w==" spinCount="100000" sheet="1" objects="1" scenarios="1"/>
  <mergeCells count="1">
    <mergeCell ref="C4:D4"/>
  </mergeCells>
  <hyperlinks>
    <hyperlink ref="C9" r:id="rId1" xr:uid="{D6F64E3B-AD1E-4B20-B20D-9E665BCC154A}"/>
  </hyperlinks>
  <printOptions horizontalCentered="1"/>
  <pageMargins left="0.23622047244094491" right="0.23622047244094491" top="0.94488188976377963" bottom="0.94488188976377963" header="0.31496062992125984" footer="0.31496062992125984"/>
  <pageSetup paperSize="9" fitToHeight="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11"/>
  <sheetViews>
    <sheetView workbookViewId="0">
      <selection activeCell="J9" sqref="J9"/>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12"/>
      <c r="B2" s="12"/>
      <c r="C2" s="38" t="s">
        <v>110</v>
      </c>
      <c r="D2" s="14"/>
      <c r="E2" s="149"/>
      <c r="F2" s="133" t="s">
        <v>190</v>
      </c>
    </row>
    <row r="3" spans="1:8" ht="21" customHeight="1">
      <c r="A3" s="54"/>
      <c r="B3" s="40" t="s">
        <v>3</v>
      </c>
      <c r="C3" s="19" t="s">
        <v>4</v>
      </c>
      <c r="D3" s="20" t="s">
        <v>2</v>
      </c>
      <c r="E3" s="5"/>
      <c r="F3" s="5"/>
    </row>
    <row r="4" spans="1:8" ht="21" customHeight="1">
      <c r="A4" s="55"/>
      <c r="B4" s="41" t="s">
        <v>111</v>
      </c>
      <c r="C4" s="174" t="s">
        <v>112</v>
      </c>
      <c r="D4" s="177"/>
      <c r="E4" s="37"/>
      <c r="F4" s="45">
        <f>IF(SUMIF(F5:F7,1,E5:E7)&gt;5,5,SUMIF(F5:F7,1,E5:E7))</f>
        <v>0</v>
      </c>
    </row>
    <row r="5" spans="1:8" ht="24.75" customHeight="1">
      <c r="A5" s="12"/>
      <c r="B5" s="24" t="s">
        <v>113</v>
      </c>
      <c r="C5" s="7" t="s">
        <v>114</v>
      </c>
      <c r="D5" s="21" t="s">
        <v>67</v>
      </c>
      <c r="E5" s="1">
        <v>1</v>
      </c>
      <c r="F5" s="151">
        <v>2</v>
      </c>
      <c r="H5" t="s">
        <v>136</v>
      </c>
    </row>
    <row r="6" spans="1:8" ht="24.75" customHeight="1">
      <c r="A6" s="12"/>
      <c r="B6" s="24" t="s">
        <v>115</v>
      </c>
      <c r="C6" s="7" t="s">
        <v>116</v>
      </c>
      <c r="D6" s="21" t="s">
        <v>67</v>
      </c>
      <c r="E6" s="1">
        <v>1</v>
      </c>
      <c r="F6" s="151">
        <v>2</v>
      </c>
      <c r="H6" t="s">
        <v>134</v>
      </c>
    </row>
    <row r="7" spans="1:8" ht="24.75" customHeight="1">
      <c r="A7" s="12"/>
      <c r="B7" s="24" t="s">
        <v>117</v>
      </c>
      <c r="C7" s="7" t="s">
        <v>118</v>
      </c>
      <c r="D7" s="21" t="s">
        <v>67</v>
      </c>
      <c r="E7" s="1">
        <v>5</v>
      </c>
      <c r="F7" s="151">
        <v>2</v>
      </c>
    </row>
    <row r="8" spans="1:8" ht="21">
      <c r="A8" s="55"/>
      <c r="B8" s="41" t="s">
        <v>119</v>
      </c>
      <c r="C8" s="174" t="s">
        <v>120</v>
      </c>
      <c r="D8" s="177"/>
      <c r="E8" s="37"/>
      <c r="F8" s="45">
        <f>IF(SUMIF(F9:F11,1,E9:E11)&gt;20,20,SUMIF(F9:F11,1,E9:E11))</f>
        <v>0</v>
      </c>
    </row>
    <row r="9" spans="1:8" ht="25.5">
      <c r="A9" s="12"/>
      <c r="B9" s="24" t="s">
        <v>121</v>
      </c>
      <c r="C9" s="7" t="s">
        <v>122</v>
      </c>
      <c r="D9" s="21" t="s">
        <v>9</v>
      </c>
      <c r="E9" s="1">
        <v>20</v>
      </c>
      <c r="F9" s="151">
        <v>2</v>
      </c>
    </row>
    <row r="10" spans="1:8" ht="25.5">
      <c r="A10" s="12"/>
      <c r="B10" s="24" t="s">
        <v>123</v>
      </c>
      <c r="C10" s="7" t="s">
        <v>124</v>
      </c>
      <c r="D10" s="21" t="s">
        <v>9</v>
      </c>
      <c r="E10" s="1">
        <v>10</v>
      </c>
      <c r="F10" s="151">
        <v>2</v>
      </c>
    </row>
    <row r="11" spans="1:8" ht="21.75" thickBot="1">
      <c r="A11" s="12"/>
      <c r="B11" s="50" t="s">
        <v>125</v>
      </c>
      <c r="C11" s="22" t="s">
        <v>126</v>
      </c>
      <c r="D11" s="23" t="s">
        <v>67</v>
      </c>
      <c r="E11" s="1">
        <v>5</v>
      </c>
      <c r="F11" s="151">
        <v>2</v>
      </c>
    </row>
  </sheetData>
  <sheetProtection algorithmName="SHA-512" hashValue="PdYEQsIC3/lLdcP6+Fp34EIIGDPAd9iLNRr0Z8boHeQAmtWbq9s6LNpsc1Q2Gq4Npb3NqgzSRoIXjxOOTIYfyw==" saltValue="wRnUFG2Oiub5AVIQ/KiQzQ==" spinCount="100000" sheet="1" objects="1" scenarios="1"/>
  <mergeCells count="2">
    <mergeCell ref="C4:D4"/>
    <mergeCell ref="C8:D8"/>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28575</xdr:colOff>
                    <xdr:row>4</xdr:row>
                    <xdr:rowOff>0</xdr:rowOff>
                  </from>
                  <to>
                    <xdr:col>6</xdr:col>
                    <xdr:colOff>0</xdr:colOff>
                    <xdr:row>4</xdr:row>
                    <xdr:rowOff>285750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28575</xdr:colOff>
                    <xdr:row>5</xdr:row>
                    <xdr:rowOff>0</xdr:rowOff>
                  </from>
                  <to>
                    <xdr:col>6</xdr:col>
                    <xdr:colOff>0</xdr:colOff>
                    <xdr:row>5</xdr:row>
                    <xdr:rowOff>285750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28575</xdr:colOff>
                    <xdr:row>6</xdr:row>
                    <xdr:rowOff>0</xdr:rowOff>
                  </from>
                  <to>
                    <xdr:col>6</xdr:col>
                    <xdr:colOff>0</xdr:colOff>
                    <xdr:row>6</xdr:row>
                    <xdr:rowOff>285750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28575</xdr:colOff>
                    <xdr:row>8</xdr:row>
                    <xdr:rowOff>314325</xdr:rowOff>
                  </from>
                  <to>
                    <xdr:col>6</xdr:col>
                    <xdr:colOff>0</xdr:colOff>
                    <xdr:row>9</xdr:row>
                    <xdr:rowOff>276225</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28575</xdr:colOff>
                    <xdr:row>9</xdr:row>
                    <xdr:rowOff>304800</xdr:rowOff>
                  </from>
                  <to>
                    <xdr:col>6</xdr:col>
                    <xdr:colOff>0</xdr:colOff>
                    <xdr:row>10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C3B4-5C4B-4427-9140-4F78097C05ED}">
  <sheetPr>
    <tabColor theme="7" tint="0.39997558519241921"/>
    <pageSetUpPr fitToPage="1"/>
  </sheetPr>
  <dimension ref="A1:G112"/>
  <sheetViews>
    <sheetView topLeftCell="A95" zoomScaleNormal="100" workbookViewId="0">
      <selection activeCell="G111" sqref="G111"/>
    </sheetView>
  </sheetViews>
  <sheetFormatPr baseColWidth="10" defaultRowHeight="14.25"/>
  <cols>
    <col min="1" max="1" width="2.42578125" style="56" customWidth="1"/>
    <col min="2" max="2" width="3.5703125" style="56" customWidth="1"/>
    <col min="3" max="3" width="9.7109375" style="56" customWidth="1"/>
    <col min="4" max="4" width="125.42578125" style="76" customWidth="1"/>
    <col min="5" max="5" width="16.85546875" style="59" customWidth="1"/>
    <col min="6" max="6" width="7.7109375" style="121" customWidth="1"/>
    <col min="7" max="7" width="11" style="56" customWidth="1"/>
    <col min="8" max="16384" width="11.42578125" style="56"/>
  </cols>
  <sheetData>
    <row r="1" spans="1:7" ht="12.75" customHeight="1">
      <c r="C1" s="57"/>
      <c r="D1" s="58"/>
    </row>
    <row r="2" spans="1:7" ht="25.5" customHeight="1">
      <c r="A2" s="157" t="s">
        <v>0</v>
      </c>
      <c r="B2" s="157"/>
      <c r="C2" s="157"/>
      <c r="D2" s="157"/>
      <c r="E2" s="157"/>
      <c r="F2" s="157"/>
      <c r="G2" s="157"/>
    </row>
    <row r="3" spans="1:7" ht="12.75" customHeight="1">
      <c r="A3" s="158" t="s">
        <v>142</v>
      </c>
      <c r="B3" s="158"/>
      <c r="C3" s="158"/>
      <c r="D3" s="158"/>
      <c r="E3" s="158"/>
      <c r="F3" s="158"/>
      <c r="G3" s="158"/>
    </row>
    <row r="4" spans="1:7" ht="12.75" customHeight="1">
      <c r="A4" s="158"/>
      <c r="B4" s="158"/>
      <c r="C4" s="158"/>
      <c r="D4" s="158"/>
      <c r="E4" s="158"/>
      <c r="F4" s="158"/>
      <c r="G4" s="158"/>
    </row>
    <row r="5" spans="1:7" ht="12.75" customHeight="1">
      <c r="A5" s="141"/>
      <c r="B5" s="141"/>
      <c r="C5" s="141"/>
      <c r="D5" s="141"/>
      <c r="E5" s="141"/>
      <c r="F5" s="141"/>
      <c r="G5" s="141"/>
    </row>
    <row r="6" spans="1:7" customFormat="1" ht="26.25" thickBot="1">
      <c r="C6" s="60"/>
      <c r="D6" s="35" t="s">
        <v>1</v>
      </c>
      <c r="E6" s="2"/>
      <c r="F6" s="159" t="s">
        <v>190</v>
      </c>
      <c r="G6" s="159"/>
    </row>
    <row r="7" spans="1:7" ht="19.7" customHeight="1">
      <c r="B7" s="160" t="s">
        <v>3</v>
      </c>
      <c r="C7" s="161"/>
      <c r="D7" s="62" t="s">
        <v>4</v>
      </c>
      <c r="E7" s="63" t="s">
        <v>2</v>
      </c>
      <c r="F7" s="5"/>
      <c r="G7" s="5"/>
    </row>
    <row r="8" spans="1:7" ht="20.100000000000001" customHeight="1">
      <c r="B8" s="162" t="s">
        <v>5</v>
      </c>
      <c r="C8" s="163"/>
      <c r="D8" s="164" t="s">
        <v>6</v>
      </c>
      <c r="E8" s="165"/>
      <c r="F8" s="36"/>
      <c r="G8" s="45">
        <f>'1. Ambito Territorial'!$F$4</f>
        <v>0</v>
      </c>
    </row>
    <row r="9" spans="1:7" ht="20.100000000000001" customHeight="1">
      <c r="B9" s="64"/>
      <c r="C9" s="65" t="s">
        <v>7</v>
      </c>
      <c r="D9" s="66" t="s">
        <v>8</v>
      </c>
      <c r="E9" s="67" t="s">
        <v>9</v>
      </c>
      <c r="F9" s="68">
        <v>10</v>
      </c>
      <c r="G9" s="69"/>
    </row>
    <row r="10" spans="1:7" ht="20.100000000000001" customHeight="1">
      <c r="B10" s="64"/>
      <c r="C10" s="65" t="s">
        <v>10</v>
      </c>
      <c r="D10" s="66" t="s">
        <v>11</v>
      </c>
      <c r="E10" s="67" t="s">
        <v>9</v>
      </c>
      <c r="F10" s="68">
        <v>5</v>
      </c>
      <c r="G10" s="69"/>
    </row>
    <row r="11" spans="1:7" ht="20.100000000000001" customHeight="1">
      <c r="B11" s="162" t="s">
        <v>12</v>
      </c>
      <c r="C11" s="163"/>
      <c r="D11" s="164" t="s">
        <v>13</v>
      </c>
      <c r="E11" s="165"/>
      <c r="F11" s="70"/>
      <c r="G11" s="45">
        <f>'1. Ambito Territorial'!$F$7</f>
        <v>0</v>
      </c>
    </row>
    <row r="12" spans="1:7" ht="20.100000000000001" customHeight="1">
      <c r="B12" s="71"/>
      <c r="C12" s="65" t="s">
        <v>14</v>
      </c>
      <c r="D12" s="66" t="s">
        <v>15</v>
      </c>
      <c r="E12" s="67" t="s">
        <v>9</v>
      </c>
      <c r="F12" s="68">
        <v>5</v>
      </c>
      <c r="G12" s="69"/>
    </row>
    <row r="13" spans="1:7" ht="24.4" customHeight="1" thickBot="1">
      <c r="B13" s="72"/>
      <c r="C13" s="73" t="s">
        <v>16</v>
      </c>
      <c r="D13" s="74" t="s">
        <v>17</v>
      </c>
      <c r="E13" s="75" t="s">
        <v>9</v>
      </c>
      <c r="F13" s="68">
        <v>5</v>
      </c>
      <c r="G13" s="69"/>
    </row>
    <row r="14" spans="1:7">
      <c r="F14" s="68"/>
      <c r="G14" s="69"/>
    </row>
    <row r="15" spans="1:7" customFormat="1" ht="26.25" thickBot="1">
      <c r="C15" s="60"/>
      <c r="D15" s="35" t="s">
        <v>18</v>
      </c>
      <c r="E15" s="2"/>
      <c r="F15" s="166"/>
      <c r="G15" s="166"/>
    </row>
    <row r="16" spans="1:7" s="77" customFormat="1" ht="20.100000000000001" customHeight="1">
      <c r="B16" s="173" t="s">
        <v>3</v>
      </c>
      <c r="C16" s="173"/>
      <c r="D16" s="78" t="s">
        <v>4</v>
      </c>
      <c r="E16" s="79" t="s">
        <v>2</v>
      </c>
      <c r="F16" s="5"/>
      <c r="G16" s="5"/>
    </row>
    <row r="17" spans="2:7" s="77" customFormat="1" ht="20.100000000000001" customHeight="1">
      <c r="B17" s="168" t="s">
        <v>19</v>
      </c>
      <c r="C17" s="168"/>
      <c r="D17" s="164" t="s">
        <v>20</v>
      </c>
      <c r="E17" s="164"/>
      <c r="F17" s="122"/>
      <c r="G17" s="45">
        <f>'2. Calidad Operación'!$F$4</f>
        <v>0</v>
      </c>
    </row>
    <row r="18" spans="2:7" s="77" customFormat="1" ht="20.100000000000001" customHeight="1">
      <c r="B18" s="81"/>
      <c r="C18" s="65" t="s">
        <v>21</v>
      </c>
      <c r="D18" s="66" t="s">
        <v>22</v>
      </c>
      <c r="E18" s="82" t="s">
        <v>9</v>
      </c>
      <c r="F18" s="69">
        <v>12</v>
      </c>
    </row>
    <row r="19" spans="2:7" s="77" customFormat="1" ht="20.100000000000001" customHeight="1">
      <c r="B19" s="81"/>
      <c r="C19" s="83" t="s">
        <v>23</v>
      </c>
      <c r="D19" s="66" t="s">
        <v>24</v>
      </c>
      <c r="E19" s="82" t="s">
        <v>9</v>
      </c>
      <c r="F19" s="69">
        <v>15</v>
      </c>
    </row>
    <row r="20" spans="2:7" s="77" customFormat="1" ht="20.100000000000001" customHeight="1" thickBot="1">
      <c r="B20" s="84"/>
      <c r="C20" s="85" t="s">
        <v>25</v>
      </c>
      <c r="D20" s="86" t="s">
        <v>26</v>
      </c>
      <c r="E20" s="87" t="s">
        <v>9</v>
      </c>
      <c r="F20" s="69">
        <v>20</v>
      </c>
    </row>
    <row r="21" spans="2:7" s="77" customFormat="1" ht="20.100000000000001" customHeight="1">
      <c r="B21" s="88"/>
      <c r="C21" s="88"/>
      <c r="D21" s="89"/>
      <c r="E21" s="90"/>
      <c r="F21" s="69"/>
    </row>
    <row r="22" spans="2:7" customFormat="1" ht="26.25" thickBot="1">
      <c r="C22" s="60"/>
      <c r="D22" s="35" t="s">
        <v>27</v>
      </c>
      <c r="E22" s="2"/>
      <c r="F22" s="166"/>
      <c r="G22" s="166"/>
    </row>
    <row r="23" spans="2:7" s="77" customFormat="1" ht="20.100000000000001" customHeight="1">
      <c r="B23" s="160" t="s">
        <v>3</v>
      </c>
      <c r="C23" s="161"/>
      <c r="D23" s="62" t="s">
        <v>4</v>
      </c>
      <c r="E23" s="63" t="s">
        <v>2</v>
      </c>
      <c r="F23" s="5"/>
      <c r="G23" s="5"/>
    </row>
    <row r="24" spans="2:7" s="77" customFormat="1" ht="24.75" customHeight="1">
      <c r="B24" s="167" t="s">
        <v>28</v>
      </c>
      <c r="C24" s="168"/>
      <c r="D24" s="171" t="s">
        <v>29</v>
      </c>
      <c r="E24" s="172"/>
      <c r="F24" s="122"/>
      <c r="G24" s="45">
        <f>'3. Factor Económico'!$F$4</f>
        <v>0</v>
      </c>
    </row>
    <row r="25" spans="2:7" s="77" customFormat="1" ht="19.5" customHeight="1">
      <c r="B25" s="92"/>
      <c r="C25" s="83" t="s">
        <v>30</v>
      </c>
      <c r="D25" s="66" t="s">
        <v>31</v>
      </c>
      <c r="E25" s="93" t="s">
        <v>9</v>
      </c>
      <c r="F25" s="69">
        <v>15</v>
      </c>
    </row>
    <row r="26" spans="2:7" s="77" customFormat="1" ht="19.5" customHeight="1">
      <c r="B26" s="92"/>
      <c r="C26" s="83" t="s">
        <v>32</v>
      </c>
      <c r="D26" s="66" t="s">
        <v>33</v>
      </c>
      <c r="E26" s="93" t="s">
        <v>9</v>
      </c>
      <c r="F26" s="69">
        <v>15</v>
      </c>
    </row>
    <row r="27" spans="2:7" s="77" customFormat="1" ht="24.75" customHeight="1">
      <c r="B27" s="94"/>
      <c r="C27" s="83" t="s">
        <v>34</v>
      </c>
      <c r="D27" s="66" t="s">
        <v>35</v>
      </c>
      <c r="E27" s="93" t="s">
        <v>9</v>
      </c>
      <c r="F27" s="69">
        <v>15</v>
      </c>
    </row>
    <row r="28" spans="2:7" s="77" customFormat="1" ht="19.5" customHeight="1">
      <c r="B28" s="94"/>
      <c r="C28" s="83" t="s">
        <v>36</v>
      </c>
      <c r="D28" s="66" t="s">
        <v>37</v>
      </c>
      <c r="E28" s="93" t="s">
        <v>9</v>
      </c>
      <c r="F28" s="69">
        <v>15</v>
      </c>
    </row>
    <row r="29" spans="2:7" s="77" customFormat="1" ht="19.5" customHeight="1">
      <c r="B29" s="94"/>
      <c r="C29" s="83" t="s">
        <v>38</v>
      </c>
      <c r="D29" s="66" t="s">
        <v>39</v>
      </c>
      <c r="E29" s="93" t="s">
        <v>9</v>
      </c>
      <c r="F29" s="69">
        <v>15</v>
      </c>
    </row>
    <row r="30" spans="2:7" s="77" customFormat="1" ht="19.5" customHeight="1">
      <c r="B30" s="94"/>
      <c r="C30" s="83" t="s">
        <v>40</v>
      </c>
      <c r="D30" s="66" t="s">
        <v>41</v>
      </c>
      <c r="E30" s="93" t="s">
        <v>9</v>
      </c>
      <c r="F30" s="69">
        <v>15</v>
      </c>
    </row>
    <row r="31" spans="2:7" s="77" customFormat="1" ht="19.5" customHeight="1">
      <c r="B31" s="94"/>
      <c r="C31" s="83" t="s">
        <v>42</v>
      </c>
      <c r="D31" s="66" t="s">
        <v>43</v>
      </c>
      <c r="E31" s="93" t="s">
        <v>9</v>
      </c>
      <c r="F31" s="69">
        <v>15</v>
      </c>
    </row>
    <row r="32" spans="2:7" s="77" customFormat="1" ht="19.5" customHeight="1">
      <c r="B32" s="94"/>
      <c r="C32" s="83" t="s">
        <v>44</v>
      </c>
      <c r="D32" s="66" t="s">
        <v>45</v>
      </c>
      <c r="E32" s="93" t="s">
        <v>9</v>
      </c>
      <c r="F32" s="69">
        <v>15</v>
      </c>
    </row>
    <row r="33" spans="2:7" s="77" customFormat="1" ht="19.5" customHeight="1">
      <c r="B33" s="94"/>
      <c r="C33" s="83" t="s">
        <v>46</v>
      </c>
      <c r="D33" s="66" t="s">
        <v>47</v>
      </c>
      <c r="E33" s="93" t="s">
        <v>9</v>
      </c>
      <c r="F33" s="69">
        <v>15</v>
      </c>
    </row>
    <row r="34" spans="2:7" s="77" customFormat="1" ht="19.5" customHeight="1">
      <c r="B34" s="94"/>
      <c r="C34" s="83" t="s">
        <v>48</v>
      </c>
      <c r="D34" s="66" t="s">
        <v>49</v>
      </c>
      <c r="E34" s="93" t="s">
        <v>9</v>
      </c>
      <c r="F34" s="69">
        <v>15</v>
      </c>
    </row>
    <row r="35" spans="2:7" s="77" customFormat="1" ht="19.5" customHeight="1">
      <c r="B35" s="94"/>
      <c r="C35" s="83" t="s">
        <v>50</v>
      </c>
      <c r="D35" s="66" t="s">
        <v>51</v>
      </c>
      <c r="E35" s="93" t="s">
        <v>9</v>
      </c>
      <c r="F35" s="69">
        <v>15</v>
      </c>
    </row>
    <row r="36" spans="2:7" s="77" customFormat="1" ht="19.5" customHeight="1">
      <c r="B36" s="94"/>
      <c r="C36" s="83" t="s">
        <v>52</v>
      </c>
      <c r="D36" s="66" t="s">
        <v>53</v>
      </c>
      <c r="E36" s="93" t="s">
        <v>9</v>
      </c>
      <c r="F36" s="69">
        <v>15</v>
      </c>
    </row>
    <row r="37" spans="2:7" s="77" customFormat="1" ht="19.5" customHeight="1">
      <c r="B37" s="94"/>
      <c r="C37" s="83" t="s">
        <v>54</v>
      </c>
      <c r="D37" s="66" t="s">
        <v>55</v>
      </c>
      <c r="E37" s="93" t="s">
        <v>9</v>
      </c>
      <c r="F37" s="69">
        <v>15</v>
      </c>
    </row>
    <row r="38" spans="2:7" s="77" customFormat="1" ht="19.5" customHeight="1">
      <c r="B38" s="94"/>
      <c r="C38" s="83" t="s">
        <v>56</v>
      </c>
      <c r="D38" s="66" t="s">
        <v>57</v>
      </c>
      <c r="E38" s="93" t="s">
        <v>9</v>
      </c>
      <c r="F38" s="69">
        <v>15</v>
      </c>
    </row>
    <row r="39" spans="2:7" s="77" customFormat="1" ht="19.5" customHeight="1">
      <c r="B39" s="94"/>
      <c r="C39" s="83" t="s">
        <v>58</v>
      </c>
      <c r="D39" s="66" t="s">
        <v>59</v>
      </c>
      <c r="E39" s="93" t="s">
        <v>9</v>
      </c>
      <c r="F39" s="69">
        <v>15</v>
      </c>
    </row>
    <row r="40" spans="2:7" s="77" customFormat="1" ht="19.5" customHeight="1" thickBot="1">
      <c r="B40" s="95"/>
      <c r="C40" s="96" t="s">
        <v>60</v>
      </c>
      <c r="D40" s="74" t="s">
        <v>61</v>
      </c>
      <c r="E40" s="97" t="s">
        <v>9</v>
      </c>
      <c r="F40" s="69">
        <v>15</v>
      </c>
    </row>
    <row r="41" spans="2:7" s="77" customFormat="1">
      <c r="B41" s="88"/>
      <c r="C41" s="88"/>
      <c r="D41" s="89"/>
      <c r="E41" s="90"/>
      <c r="F41" s="69"/>
    </row>
    <row r="42" spans="2:7" customFormat="1" ht="26.25" thickBot="1">
      <c r="C42" s="60"/>
      <c r="D42" s="35" t="s">
        <v>62</v>
      </c>
      <c r="E42" s="2"/>
      <c r="F42" s="166"/>
      <c r="G42" s="166"/>
    </row>
    <row r="43" spans="2:7" s="77" customFormat="1" ht="19.5" customHeight="1">
      <c r="B43" s="160" t="s">
        <v>3</v>
      </c>
      <c r="C43" s="161"/>
      <c r="D43" s="62" t="s">
        <v>4</v>
      </c>
      <c r="E43" s="63" t="s">
        <v>2</v>
      </c>
      <c r="F43" s="5"/>
      <c r="G43" s="5"/>
    </row>
    <row r="44" spans="2:7" s="77" customFormat="1" ht="19.5" customHeight="1">
      <c r="B44" s="167" t="s">
        <v>143</v>
      </c>
      <c r="C44" s="168"/>
      <c r="D44" s="169" t="s">
        <v>144</v>
      </c>
      <c r="E44" s="170"/>
      <c r="F44" s="122"/>
      <c r="G44" s="45">
        <f>'5. Adaptación Cambio Climático'!$F$4</f>
        <v>0</v>
      </c>
    </row>
    <row r="45" spans="2:7" s="77" customFormat="1" ht="19.5" customHeight="1">
      <c r="B45" s="92"/>
      <c r="C45" s="83" t="s">
        <v>145</v>
      </c>
      <c r="D45" s="98" t="s">
        <v>146</v>
      </c>
      <c r="E45" s="93" t="s">
        <v>9</v>
      </c>
      <c r="F45" s="69">
        <v>4</v>
      </c>
    </row>
    <row r="46" spans="2:7" s="77" customFormat="1" ht="19.5" customHeight="1">
      <c r="B46" s="92"/>
      <c r="C46" s="83" t="s">
        <v>147</v>
      </c>
      <c r="D46" s="98" t="s">
        <v>148</v>
      </c>
      <c r="E46" s="93" t="s">
        <v>9</v>
      </c>
      <c r="F46" s="69">
        <v>4</v>
      </c>
    </row>
    <row r="47" spans="2:7" s="77" customFormat="1" ht="38.25">
      <c r="B47" s="71"/>
      <c r="C47" s="83" t="s">
        <v>149</v>
      </c>
      <c r="D47" s="66" t="s">
        <v>150</v>
      </c>
      <c r="E47" s="93" t="s">
        <v>67</v>
      </c>
      <c r="F47" s="69">
        <v>4</v>
      </c>
    </row>
    <row r="48" spans="2:7" s="77" customFormat="1" ht="19.5" customHeight="1">
      <c r="B48" s="92"/>
      <c r="C48" s="83" t="s">
        <v>151</v>
      </c>
      <c r="D48" s="99" t="s">
        <v>152</v>
      </c>
      <c r="E48" s="93" t="s">
        <v>9</v>
      </c>
      <c r="F48" s="69">
        <v>4</v>
      </c>
    </row>
    <row r="49" spans="2:7" s="77" customFormat="1" ht="19.5" customHeight="1">
      <c r="B49" s="167" t="s">
        <v>63</v>
      </c>
      <c r="C49" s="168"/>
      <c r="D49" s="169" t="s">
        <v>64</v>
      </c>
      <c r="E49" s="170"/>
      <c r="F49" s="122"/>
      <c r="G49" s="45">
        <f>'5. Adaptación Cambio Climático'!$F$9</f>
        <v>0</v>
      </c>
    </row>
    <row r="50" spans="2:7" s="77" customFormat="1" ht="26.25" thickBot="1">
      <c r="B50" s="100"/>
      <c r="C50" s="96" t="s">
        <v>65</v>
      </c>
      <c r="D50" s="74" t="s">
        <v>66</v>
      </c>
      <c r="E50" s="97" t="s">
        <v>67</v>
      </c>
      <c r="F50" s="69">
        <v>5</v>
      </c>
    </row>
    <row r="51" spans="2:7" s="77" customFormat="1">
      <c r="B51" s="88"/>
      <c r="C51" s="88"/>
      <c r="D51" s="56"/>
      <c r="E51" s="90"/>
      <c r="F51" s="69"/>
    </row>
    <row r="52" spans="2:7" customFormat="1" ht="26.25" thickBot="1">
      <c r="C52" s="60"/>
      <c r="D52" s="35" t="s">
        <v>153</v>
      </c>
      <c r="E52" s="2"/>
      <c r="F52" s="166"/>
      <c r="G52" s="166"/>
    </row>
    <row r="53" spans="2:7" s="77" customFormat="1" ht="19.5" customHeight="1">
      <c r="B53" s="160" t="s">
        <v>3</v>
      </c>
      <c r="C53" s="161"/>
      <c r="D53" s="62" t="s">
        <v>4</v>
      </c>
      <c r="E53" s="63" t="s">
        <v>2</v>
      </c>
      <c r="F53" s="5"/>
      <c r="G53" s="5"/>
    </row>
    <row r="54" spans="2:7" s="77" customFormat="1" ht="19.5" customHeight="1">
      <c r="B54" s="167" t="s">
        <v>154</v>
      </c>
      <c r="C54" s="168"/>
      <c r="D54" s="169" t="s">
        <v>155</v>
      </c>
      <c r="E54" s="170"/>
      <c r="F54" s="122"/>
      <c r="G54" s="45">
        <f>'6. Empleo'!$F$4</f>
        <v>0</v>
      </c>
    </row>
    <row r="55" spans="2:7" s="77" customFormat="1" ht="19.5" customHeight="1">
      <c r="B55" s="92"/>
      <c r="C55" s="83" t="s">
        <v>156</v>
      </c>
      <c r="D55" s="66" t="s">
        <v>157</v>
      </c>
      <c r="E55" s="93" t="s">
        <v>9</v>
      </c>
      <c r="F55" s="69">
        <v>2</v>
      </c>
    </row>
    <row r="56" spans="2:7" s="77" customFormat="1" ht="19.5" customHeight="1">
      <c r="B56" s="92"/>
      <c r="C56" s="83" t="s">
        <v>158</v>
      </c>
      <c r="D56" s="66" t="s">
        <v>159</v>
      </c>
      <c r="E56" s="93" t="s">
        <v>9</v>
      </c>
      <c r="F56" s="69">
        <v>1</v>
      </c>
    </row>
    <row r="57" spans="2:7" s="77" customFormat="1" ht="19.5" customHeight="1" thickBot="1">
      <c r="B57" s="100"/>
      <c r="C57" s="96" t="s">
        <v>160</v>
      </c>
      <c r="D57" s="74" t="s">
        <v>161</v>
      </c>
      <c r="E57" s="97" t="s">
        <v>9</v>
      </c>
      <c r="F57" s="69">
        <v>1</v>
      </c>
    </row>
    <row r="58" spans="2:7" s="77" customFormat="1">
      <c r="B58" s="88"/>
      <c r="C58" s="88"/>
      <c r="D58" s="56"/>
      <c r="E58" s="90"/>
      <c r="F58" s="69"/>
    </row>
    <row r="59" spans="2:7" customFormat="1" ht="26.25" thickBot="1">
      <c r="C59" s="60"/>
      <c r="D59" s="35" t="s">
        <v>68</v>
      </c>
      <c r="E59" s="2"/>
      <c r="F59" s="166"/>
      <c r="G59" s="166"/>
    </row>
    <row r="60" spans="2:7" s="77" customFormat="1" ht="19.5" customHeight="1">
      <c r="B60" s="160" t="s">
        <v>3</v>
      </c>
      <c r="C60" s="161"/>
      <c r="D60" s="62" t="s">
        <v>4</v>
      </c>
      <c r="E60" s="63" t="s">
        <v>2</v>
      </c>
      <c r="F60" s="5"/>
      <c r="G60" s="5"/>
    </row>
    <row r="61" spans="2:7" s="77" customFormat="1" ht="19.5" customHeight="1">
      <c r="B61" s="167" t="s">
        <v>69</v>
      </c>
      <c r="C61" s="168"/>
      <c r="D61" s="169" t="s">
        <v>70</v>
      </c>
      <c r="E61" s="170"/>
      <c r="F61" s="122"/>
      <c r="G61" s="45">
        <f>'8. Igualdad Género'!$F$4</f>
        <v>0</v>
      </c>
    </row>
    <row r="62" spans="2:7" s="77" customFormat="1" ht="19.5" customHeight="1">
      <c r="B62" s="71"/>
      <c r="C62" s="83" t="s">
        <v>71</v>
      </c>
      <c r="D62" s="66" t="s">
        <v>72</v>
      </c>
      <c r="E62" s="93" t="s">
        <v>9</v>
      </c>
      <c r="F62" s="69">
        <v>3</v>
      </c>
    </row>
    <row r="63" spans="2:7" s="77" customFormat="1" ht="19.5" customHeight="1">
      <c r="B63" s="101"/>
      <c r="C63" s="83" t="s">
        <v>73</v>
      </c>
      <c r="D63" s="99" t="s">
        <v>74</v>
      </c>
      <c r="E63" s="93" t="s">
        <v>9</v>
      </c>
      <c r="F63" s="69">
        <v>3</v>
      </c>
    </row>
    <row r="64" spans="2:7" s="77" customFormat="1" ht="19.5" customHeight="1">
      <c r="B64" s="101"/>
      <c r="C64" s="83" t="s">
        <v>75</v>
      </c>
      <c r="D64" s="66" t="s">
        <v>76</v>
      </c>
      <c r="E64" s="93" t="s">
        <v>9</v>
      </c>
      <c r="F64" s="69">
        <v>3</v>
      </c>
    </row>
    <row r="65" spans="2:7" s="77" customFormat="1" ht="19.5" customHeight="1">
      <c r="B65" s="101"/>
      <c r="C65" s="83" t="s">
        <v>77</v>
      </c>
      <c r="D65" s="66" t="s">
        <v>78</v>
      </c>
      <c r="E65" s="93" t="s">
        <v>9</v>
      </c>
      <c r="F65" s="69">
        <v>3</v>
      </c>
    </row>
    <row r="66" spans="2:7" s="77" customFormat="1" ht="19.5" customHeight="1">
      <c r="B66" s="102"/>
      <c r="C66" s="83" t="s">
        <v>79</v>
      </c>
      <c r="D66" s="66" t="s">
        <v>80</v>
      </c>
      <c r="E66" s="93" t="s">
        <v>9</v>
      </c>
      <c r="F66" s="69">
        <v>3</v>
      </c>
    </row>
    <row r="67" spans="2:7" s="77" customFormat="1" ht="19.5" customHeight="1">
      <c r="B67" s="94"/>
      <c r="C67" s="83" t="s">
        <v>81</v>
      </c>
      <c r="D67" s="66" t="s">
        <v>82</v>
      </c>
      <c r="E67" s="93" t="s">
        <v>67</v>
      </c>
      <c r="F67" s="69">
        <v>3</v>
      </c>
    </row>
    <row r="68" spans="2:7" s="77" customFormat="1" ht="19.5" customHeight="1">
      <c r="B68" s="94"/>
      <c r="C68" s="83" t="s">
        <v>83</v>
      </c>
      <c r="D68" s="66" t="s">
        <v>84</v>
      </c>
      <c r="E68" s="93" t="s">
        <v>67</v>
      </c>
      <c r="F68" s="69">
        <v>3</v>
      </c>
    </row>
    <row r="69" spans="2:7" s="77" customFormat="1" ht="19.5" customHeight="1">
      <c r="B69" s="102"/>
      <c r="C69" s="83" t="s">
        <v>85</v>
      </c>
      <c r="D69" s="66" t="s">
        <v>86</v>
      </c>
      <c r="E69" s="93" t="s">
        <v>67</v>
      </c>
      <c r="F69" s="69">
        <v>3</v>
      </c>
    </row>
    <row r="70" spans="2:7" s="77" customFormat="1" ht="19.5" customHeight="1">
      <c r="B70" s="167" t="s">
        <v>162</v>
      </c>
      <c r="C70" s="168"/>
      <c r="D70" s="169" t="s">
        <v>163</v>
      </c>
      <c r="E70" s="170"/>
      <c r="F70" s="122"/>
      <c r="G70" s="45">
        <f>'8. Igualdad Género'!$F$13</f>
        <v>0</v>
      </c>
    </row>
    <row r="71" spans="2:7" s="77" customFormat="1" ht="19.5" customHeight="1">
      <c r="B71" s="94"/>
      <c r="C71" s="65" t="s">
        <v>164</v>
      </c>
      <c r="D71" s="66" t="s">
        <v>165</v>
      </c>
      <c r="E71" s="93" t="s">
        <v>9</v>
      </c>
      <c r="F71" s="69">
        <v>3</v>
      </c>
    </row>
    <row r="72" spans="2:7" s="77" customFormat="1" ht="19.5" customHeight="1">
      <c r="B72" s="94"/>
      <c r="C72" s="65" t="s">
        <v>166</v>
      </c>
      <c r="D72" s="66" t="s">
        <v>167</v>
      </c>
      <c r="E72" s="93" t="s">
        <v>9</v>
      </c>
      <c r="F72" s="69">
        <v>3</v>
      </c>
    </row>
    <row r="73" spans="2:7" s="107" customFormat="1" ht="19.5" customHeight="1">
      <c r="B73" s="103"/>
      <c r="C73" s="104" t="s">
        <v>168</v>
      </c>
      <c r="D73" s="105" t="s">
        <v>169</v>
      </c>
      <c r="E73" s="106" t="s">
        <v>67</v>
      </c>
      <c r="F73" s="120">
        <v>1</v>
      </c>
    </row>
    <row r="74" spans="2:7" s="107" customFormat="1" ht="19.5" customHeight="1" thickBot="1">
      <c r="B74" s="108"/>
      <c r="C74" s="109" t="s">
        <v>170</v>
      </c>
      <c r="D74" s="110" t="s">
        <v>171</v>
      </c>
      <c r="E74" s="111" t="s">
        <v>67</v>
      </c>
      <c r="F74" s="120">
        <v>1</v>
      </c>
    </row>
    <row r="75" spans="2:7" s="77" customFormat="1">
      <c r="B75" s="88"/>
      <c r="C75" s="88"/>
      <c r="D75" s="56"/>
      <c r="E75" s="90"/>
      <c r="F75" s="69"/>
    </row>
    <row r="76" spans="2:7" customFormat="1" ht="26.25" thickBot="1">
      <c r="C76" s="60"/>
      <c r="D76" s="35" t="s">
        <v>87</v>
      </c>
      <c r="E76" s="2"/>
      <c r="F76" s="166"/>
      <c r="G76" s="166"/>
    </row>
    <row r="77" spans="2:7" s="77" customFormat="1" ht="19.5" customHeight="1">
      <c r="B77" s="160" t="s">
        <v>3</v>
      </c>
      <c r="C77" s="161"/>
      <c r="D77" s="62" t="s">
        <v>4</v>
      </c>
      <c r="E77" s="63" t="s">
        <v>2</v>
      </c>
      <c r="F77" s="5"/>
      <c r="G77" s="5"/>
    </row>
    <row r="78" spans="2:7" s="77" customFormat="1" ht="19.5" customHeight="1">
      <c r="B78" s="167" t="s">
        <v>88</v>
      </c>
      <c r="C78" s="168"/>
      <c r="D78" s="169" t="s">
        <v>89</v>
      </c>
      <c r="E78" s="170"/>
      <c r="F78" s="122"/>
      <c r="G78" s="45">
        <f>'10. Juventud Rural'!$F$4</f>
        <v>0</v>
      </c>
    </row>
    <row r="79" spans="2:7" s="77" customFormat="1" ht="19.5" customHeight="1">
      <c r="B79" s="94"/>
      <c r="C79" s="65" t="s">
        <v>90</v>
      </c>
      <c r="D79" s="66" t="s">
        <v>172</v>
      </c>
      <c r="E79" s="93" t="s">
        <v>9</v>
      </c>
      <c r="F79" s="69">
        <v>3</v>
      </c>
    </row>
    <row r="80" spans="2:7" s="77" customFormat="1" ht="19.5" customHeight="1">
      <c r="B80" s="94"/>
      <c r="C80" s="65" t="s">
        <v>91</v>
      </c>
      <c r="D80" s="66" t="s">
        <v>173</v>
      </c>
      <c r="E80" s="93" t="s">
        <v>174</v>
      </c>
      <c r="F80" s="69">
        <v>3</v>
      </c>
    </row>
    <row r="81" spans="2:7" s="77" customFormat="1" ht="19.5" customHeight="1">
      <c r="B81" s="94"/>
      <c r="C81" s="65" t="s">
        <v>93</v>
      </c>
      <c r="D81" s="66" t="s">
        <v>92</v>
      </c>
      <c r="E81" s="93" t="s">
        <v>9</v>
      </c>
      <c r="F81" s="69">
        <v>3</v>
      </c>
    </row>
    <row r="82" spans="2:7" s="77" customFormat="1" ht="19.5" customHeight="1">
      <c r="B82" s="94"/>
      <c r="C82" s="65" t="s">
        <v>95</v>
      </c>
      <c r="D82" s="66" t="s">
        <v>94</v>
      </c>
      <c r="E82" s="93" t="s">
        <v>9</v>
      </c>
      <c r="F82" s="69">
        <v>3</v>
      </c>
    </row>
    <row r="83" spans="2:7" s="77" customFormat="1" ht="19.5" customHeight="1">
      <c r="B83" s="102"/>
      <c r="C83" s="65" t="s">
        <v>97</v>
      </c>
      <c r="D83" s="66" t="s">
        <v>96</v>
      </c>
      <c r="E83" s="93" t="s">
        <v>67</v>
      </c>
      <c r="F83" s="69">
        <v>3</v>
      </c>
    </row>
    <row r="84" spans="2:7" s="77" customFormat="1" ht="19.5" customHeight="1">
      <c r="B84" s="94"/>
      <c r="C84" s="65" t="s">
        <v>99</v>
      </c>
      <c r="D84" s="66" t="s">
        <v>98</v>
      </c>
      <c r="E84" s="93" t="s">
        <v>67</v>
      </c>
      <c r="F84" s="69">
        <v>3</v>
      </c>
    </row>
    <row r="85" spans="2:7" s="77" customFormat="1" ht="19.5" customHeight="1" thickBot="1">
      <c r="B85" s="95"/>
      <c r="C85" s="73" t="s">
        <v>137</v>
      </c>
      <c r="D85" s="74" t="s">
        <v>100</v>
      </c>
      <c r="E85" s="97" t="s">
        <v>9</v>
      </c>
      <c r="F85" s="69">
        <v>3</v>
      </c>
    </row>
    <row r="86" spans="2:7" s="77" customFormat="1">
      <c r="B86" s="88"/>
      <c r="C86" s="88"/>
      <c r="D86" s="56"/>
      <c r="E86" s="90"/>
      <c r="F86" s="69"/>
    </row>
    <row r="87" spans="2:7" customFormat="1" ht="26.25" thickBot="1">
      <c r="C87" s="60"/>
      <c r="D87" s="35" t="s">
        <v>101</v>
      </c>
      <c r="E87" s="2"/>
      <c r="F87" s="166"/>
      <c r="G87" s="166"/>
    </row>
    <row r="88" spans="2:7" s="77" customFormat="1" ht="19.5" customHeight="1">
      <c r="B88" s="160" t="s">
        <v>3</v>
      </c>
      <c r="C88" s="161"/>
      <c r="D88" s="62" t="s">
        <v>4</v>
      </c>
      <c r="E88" s="63" t="s">
        <v>2</v>
      </c>
      <c r="F88" s="5"/>
      <c r="G88" s="5"/>
    </row>
    <row r="89" spans="2:7" s="77" customFormat="1" ht="19.5" customHeight="1">
      <c r="B89" s="167" t="s">
        <v>102</v>
      </c>
      <c r="C89" s="168"/>
      <c r="D89" s="169" t="s">
        <v>103</v>
      </c>
      <c r="E89" s="170"/>
      <c r="F89" s="122"/>
      <c r="G89" s="45">
        <f>'11. Innovación'!$F$4</f>
        <v>0</v>
      </c>
    </row>
    <row r="90" spans="2:7" s="77" customFormat="1" ht="19.5" customHeight="1">
      <c r="B90" s="81"/>
      <c r="C90" s="83" t="s">
        <v>104</v>
      </c>
      <c r="D90" s="66" t="s">
        <v>105</v>
      </c>
      <c r="E90" s="82" t="s">
        <v>67</v>
      </c>
      <c r="F90" s="69">
        <v>5</v>
      </c>
    </row>
    <row r="91" spans="2:7" s="77" customFormat="1" ht="19.5" customHeight="1">
      <c r="B91" s="81"/>
      <c r="C91" s="83" t="s">
        <v>106</v>
      </c>
      <c r="D91" s="66" t="s">
        <v>107</v>
      </c>
      <c r="E91" s="82" t="s">
        <v>67</v>
      </c>
      <c r="F91" s="69">
        <v>5</v>
      </c>
    </row>
    <row r="92" spans="2:7" s="77" customFormat="1" ht="19.5" customHeight="1" thickBot="1">
      <c r="B92" s="84"/>
      <c r="C92" s="85" t="s">
        <v>108</v>
      </c>
      <c r="D92" s="86" t="s">
        <v>109</v>
      </c>
      <c r="E92" s="87" t="s">
        <v>67</v>
      </c>
      <c r="F92" s="69">
        <v>5</v>
      </c>
    </row>
    <row r="93" spans="2:7" s="77" customFormat="1">
      <c r="B93" s="88"/>
      <c r="C93" s="88"/>
      <c r="D93" s="56"/>
      <c r="E93" s="90"/>
      <c r="F93" s="69"/>
    </row>
    <row r="94" spans="2:7" customFormat="1" ht="26.25" thickBot="1">
      <c r="C94" s="60"/>
      <c r="D94" s="35" t="s">
        <v>110</v>
      </c>
      <c r="E94" s="2"/>
      <c r="F94" s="166"/>
      <c r="G94" s="166"/>
    </row>
    <row r="95" spans="2:7" s="77" customFormat="1" ht="19.5" customHeight="1">
      <c r="B95" s="160" t="s">
        <v>3</v>
      </c>
      <c r="C95" s="161"/>
      <c r="D95" s="62" t="s">
        <v>4</v>
      </c>
      <c r="E95" s="63" t="s">
        <v>2</v>
      </c>
      <c r="F95" s="5"/>
      <c r="G95" s="5"/>
    </row>
    <row r="96" spans="2:7" s="77" customFormat="1" ht="19.5" customHeight="1">
      <c r="B96" s="167" t="s">
        <v>111</v>
      </c>
      <c r="C96" s="168"/>
      <c r="D96" s="169" t="s">
        <v>112</v>
      </c>
      <c r="E96" s="170"/>
      <c r="F96" s="122"/>
      <c r="G96" s="45">
        <f>'13. Perfil Solicitante'!$F$4</f>
        <v>0</v>
      </c>
    </row>
    <row r="97" spans="2:7" s="77" customFormat="1" ht="19.5" customHeight="1">
      <c r="B97" s="94"/>
      <c r="C97" s="83" t="s">
        <v>113</v>
      </c>
      <c r="D97" s="66" t="s">
        <v>114</v>
      </c>
      <c r="E97" s="93" t="s">
        <v>67</v>
      </c>
      <c r="F97" s="69">
        <v>1</v>
      </c>
    </row>
    <row r="98" spans="2:7" s="77" customFormat="1" ht="19.5" customHeight="1">
      <c r="B98" s="94"/>
      <c r="C98" s="83" t="s">
        <v>115</v>
      </c>
      <c r="D98" s="66" t="s">
        <v>116</v>
      </c>
      <c r="E98" s="93" t="s">
        <v>67</v>
      </c>
      <c r="F98" s="69">
        <v>1</v>
      </c>
    </row>
    <row r="99" spans="2:7" s="77" customFormat="1" ht="25.5">
      <c r="B99" s="94"/>
      <c r="C99" s="83" t="s">
        <v>117</v>
      </c>
      <c r="D99" s="66" t="s">
        <v>118</v>
      </c>
      <c r="E99" s="93" t="s">
        <v>67</v>
      </c>
      <c r="F99" s="69">
        <v>5</v>
      </c>
    </row>
    <row r="100" spans="2:7" s="77" customFormat="1" ht="19.5" customHeight="1">
      <c r="B100" s="167" t="s">
        <v>119</v>
      </c>
      <c r="C100" s="168"/>
      <c r="D100" s="164" t="s">
        <v>120</v>
      </c>
      <c r="E100" s="165"/>
      <c r="F100" s="122"/>
      <c r="G100" s="45">
        <f>'13. Perfil Solicitante'!$F$8</f>
        <v>0</v>
      </c>
    </row>
    <row r="101" spans="2:7" s="77" customFormat="1" ht="19.5" customHeight="1">
      <c r="B101" s="94"/>
      <c r="C101" s="83" t="s">
        <v>121</v>
      </c>
      <c r="D101" s="66" t="s">
        <v>122</v>
      </c>
      <c r="E101" s="93" t="s">
        <v>9</v>
      </c>
      <c r="F101" s="69">
        <v>20</v>
      </c>
    </row>
    <row r="102" spans="2:7" s="77" customFormat="1" ht="19.5" customHeight="1">
      <c r="B102" s="94"/>
      <c r="C102" s="83" t="s">
        <v>123</v>
      </c>
      <c r="D102" s="66" t="s">
        <v>124</v>
      </c>
      <c r="E102" s="93" t="s">
        <v>9</v>
      </c>
      <c r="F102" s="69">
        <v>10</v>
      </c>
    </row>
    <row r="103" spans="2:7" s="77" customFormat="1" ht="19.5" customHeight="1" thickBot="1">
      <c r="B103" s="95"/>
      <c r="C103" s="96" t="s">
        <v>125</v>
      </c>
      <c r="D103" s="74" t="s">
        <v>126</v>
      </c>
      <c r="E103" s="97" t="s">
        <v>67</v>
      </c>
      <c r="F103" s="69">
        <v>5</v>
      </c>
    </row>
    <row r="104" spans="2:7" s="77" customFormat="1">
      <c r="B104" s="88"/>
      <c r="C104" s="88"/>
      <c r="D104" s="56"/>
      <c r="E104" s="90"/>
      <c r="F104" s="69"/>
    </row>
    <row r="105" spans="2:7" customFormat="1" ht="15">
      <c r="B105" s="9"/>
      <c r="C105" s="9"/>
      <c r="D105" s="13"/>
      <c r="E105" s="10"/>
      <c r="F105" s="10"/>
      <c r="G105" s="1"/>
    </row>
    <row r="106" spans="2:7" s="25" customFormat="1" ht="18.75">
      <c r="B106" s="26"/>
      <c r="C106" s="26"/>
      <c r="D106" s="27" t="s">
        <v>130</v>
      </c>
      <c r="E106" s="28"/>
      <c r="F106" s="28"/>
      <c r="G106" s="29">
        <v>100</v>
      </c>
    </row>
    <row r="107" spans="2:7" customFormat="1" ht="15">
      <c r="B107" s="9"/>
      <c r="C107" s="9"/>
      <c r="D107" s="13"/>
      <c r="E107" s="10"/>
      <c r="F107" s="10"/>
      <c r="G107" s="1"/>
    </row>
    <row r="108" spans="2:7" customFormat="1" ht="20.25">
      <c r="B108" s="9"/>
      <c r="C108" s="9"/>
      <c r="D108" s="43" t="s">
        <v>135</v>
      </c>
      <c r="E108" s="38"/>
      <c r="F108" s="44"/>
      <c r="G108" s="44">
        <f>IF((G8+G11+G17+G24+G44+G49+G54+G70+G61+G78+G89+G96+G100)&gt;100,100,(G8+G11+G17+G24+G44+G49+G54+G70+G61+G78+G89+G96+G100))</f>
        <v>0</v>
      </c>
    </row>
    <row r="109" spans="2:7" customFormat="1" ht="15">
      <c r="B109" s="9"/>
      <c r="C109" s="9"/>
      <c r="D109" s="13"/>
      <c r="E109" s="10"/>
      <c r="F109" s="10"/>
      <c r="G109" s="1"/>
    </row>
    <row r="110" spans="2:7" s="25" customFormat="1" ht="18.75">
      <c r="B110" s="26"/>
      <c r="C110" s="26"/>
      <c r="D110" s="27" t="s">
        <v>131</v>
      </c>
      <c r="E110" s="28"/>
      <c r="F110" s="28"/>
      <c r="G110" s="29">
        <v>60</v>
      </c>
    </row>
    <row r="111" spans="2:7" customFormat="1" ht="15.75" thickBot="1">
      <c r="B111" s="9"/>
      <c r="C111" s="9"/>
      <c r="D111" s="13"/>
      <c r="E111" s="10"/>
      <c r="F111" s="10"/>
      <c r="G111" s="1"/>
    </row>
    <row r="112" spans="2:7" s="25" customFormat="1" ht="19.5" thickBot="1">
      <c r="B112" s="26"/>
      <c r="C112" s="26"/>
      <c r="D112" s="27" t="s">
        <v>132</v>
      </c>
      <c r="E112" s="28"/>
      <c r="F112" s="28"/>
      <c r="G112" s="30" t="str">
        <f>IF(G108&gt;G110,"SI","NO")</f>
        <v>NO</v>
      </c>
    </row>
  </sheetData>
  <sheetProtection algorithmName="SHA-512" hashValue="GVMZLoWJHpUSe6CUrHKeS+6MeaAMF1GePq0gQIH8I9nDjO3WWZnWwzt1cIx021b2ViVqx01c2GKIjqj6hrlZAg==" saltValue="pNNGn06Fng+qjo/9Vgcnqw==" spinCount="100000" sheet="1" objects="1" scenarios="1"/>
  <mergeCells count="46">
    <mergeCell ref="B70:C70"/>
    <mergeCell ref="D70:E70"/>
    <mergeCell ref="F76:G76"/>
    <mergeCell ref="B77:C77"/>
    <mergeCell ref="B78:C78"/>
    <mergeCell ref="D78:E78"/>
    <mergeCell ref="B96:C96"/>
    <mergeCell ref="D96:E96"/>
    <mergeCell ref="B100:C100"/>
    <mergeCell ref="D100:E100"/>
    <mergeCell ref="F87:G87"/>
    <mergeCell ref="B88:C88"/>
    <mergeCell ref="B89:C89"/>
    <mergeCell ref="D89:E89"/>
    <mergeCell ref="F94:G94"/>
    <mergeCell ref="B95:C95"/>
    <mergeCell ref="B43:C43"/>
    <mergeCell ref="B11:C11"/>
    <mergeCell ref="D11:E11"/>
    <mergeCell ref="F15:G15"/>
    <mergeCell ref="B16:C16"/>
    <mergeCell ref="B17:C17"/>
    <mergeCell ref="D17:E17"/>
    <mergeCell ref="F22:G22"/>
    <mergeCell ref="B23:C23"/>
    <mergeCell ref="B24:C24"/>
    <mergeCell ref="D24:E24"/>
    <mergeCell ref="F42:G42"/>
    <mergeCell ref="F59:G59"/>
    <mergeCell ref="B60:C60"/>
    <mergeCell ref="B61:C61"/>
    <mergeCell ref="D61:E61"/>
    <mergeCell ref="B44:C44"/>
    <mergeCell ref="D44:E44"/>
    <mergeCell ref="B49:C49"/>
    <mergeCell ref="D49:E49"/>
    <mergeCell ref="F52:G52"/>
    <mergeCell ref="B53:C53"/>
    <mergeCell ref="B54:C54"/>
    <mergeCell ref="D54:E54"/>
    <mergeCell ref="A2:G2"/>
    <mergeCell ref="A3:G4"/>
    <mergeCell ref="F6:G6"/>
    <mergeCell ref="B7:C7"/>
    <mergeCell ref="B8:C8"/>
    <mergeCell ref="D8:E8"/>
  </mergeCells>
  <printOptions horizontalCentered="1"/>
  <pageMargins left="0.23622047244094491" right="0.23622047244094491" top="0.94488188976377963" bottom="0.94488188976377963" header="0.31496062992125984" footer="0.31496062992125984"/>
  <pageSetup paperSize="9" scale="56" fitToHeight="0" orientation="portrait" r:id="rId1"/>
  <headerFooter>
    <oddHeader>&amp;R&amp;G</oddHeader>
    <oddFooter>&amp;C&amp;G</oddFooter>
  </headerFooter>
  <rowBreaks count="1" manualBreakCount="1">
    <brk id="57"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B2:H9"/>
  <sheetViews>
    <sheetView workbookViewId="0">
      <selection activeCell="F2" sqref="F2:G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C2" s="35" t="s">
        <v>1</v>
      </c>
      <c r="D2" s="2"/>
      <c r="E2" s="143" t="s">
        <v>127</v>
      </c>
      <c r="F2" s="144" t="s">
        <v>190</v>
      </c>
      <c r="G2" s="123"/>
    </row>
    <row r="3" spans="2:8" ht="19.5" customHeight="1">
      <c r="B3" s="32" t="s">
        <v>3</v>
      </c>
      <c r="C3" s="3" t="s">
        <v>4</v>
      </c>
      <c r="D3" s="4" t="s">
        <v>2</v>
      </c>
      <c r="E3" s="5"/>
      <c r="F3" s="5"/>
    </row>
    <row r="4" spans="2:8" ht="21">
      <c r="B4" s="33" t="s">
        <v>5</v>
      </c>
      <c r="C4" s="174" t="s">
        <v>6</v>
      </c>
      <c r="D4" s="174"/>
      <c r="E4" s="36"/>
      <c r="F4" s="45">
        <f>IF(SUMIF(F5:F6,1,E5:E6)&gt;10,10,SUMIF(F5:F6,1,E5:E6))</f>
        <v>0</v>
      </c>
    </row>
    <row r="5" spans="2:8" ht="25.5">
      <c r="B5" s="34" t="s">
        <v>7</v>
      </c>
      <c r="C5" s="7" t="s">
        <v>8</v>
      </c>
      <c r="D5" s="8" t="s">
        <v>9</v>
      </c>
      <c r="E5" s="6">
        <v>10</v>
      </c>
      <c r="F5" s="145">
        <v>2</v>
      </c>
      <c r="H5" t="s">
        <v>133</v>
      </c>
    </row>
    <row r="6" spans="2:8" ht="25.5">
      <c r="B6" s="34" t="s">
        <v>10</v>
      </c>
      <c r="C6" s="7" t="s">
        <v>11</v>
      </c>
      <c r="D6" s="8" t="s">
        <v>9</v>
      </c>
      <c r="E6" s="6">
        <v>5</v>
      </c>
      <c r="F6" s="145">
        <v>2</v>
      </c>
      <c r="H6" t="s">
        <v>134</v>
      </c>
    </row>
    <row r="7" spans="2:8" ht="21">
      <c r="B7" s="33" t="s">
        <v>12</v>
      </c>
      <c r="C7" s="174" t="s">
        <v>13</v>
      </c>
      <c r="D7" s="174"/>
      <c r="E7" s="36"/>
      <c r="F7" s="45">
        <f>IF(SUMIF(F8:F9,1,E8:E9)&gt;5,5,SUMIF(F8:F9,1,E8:E9))</f>
        <v>0</v>
      </c>
    </row>
    <row r="8" spans="2:8" ht="25.5">
      <c r="B8" s="34" t="s">
        <v>14</v>
      </c>
      <c r="C8" s="7" t="s">
        <v>15</v>
      </c>
      <c r="D8" s="8" t="s">
        <v>9</v>
      </c>
      <c r="E8" s="6">
        <v>5</v>
      </c>
      <c r="F8" s="146">
        <v>2</v>
      </c>
    </row>
    <row r="9" spans="2:8" ht="25.5">
      <c r="B9" s="34" t="s">
        <v>16</v>
      </c>
      <c r="C9" s="7" t="s">
        <v>17</v>
      </c>
      <c r="D9" s="8" t="s">
        <v>9</v>
      </c>
      <c r="E9" s="6">
        <v>5</v>
      </c>
      <c r="F9" s="146">
        <v>2</v>
      </c>
    </row>
  </sheetData>
  <sheetProtection algorithmName="SHA-512" hashValue="A1eZ/ZIx2L7YCbDtj9ghwqpReW0r9aDinJucgnhuyNvyia7UlnvlkVrXHpoWM+ljUr77aFVrmRs6iUBFtXGPmw==" saltValue="GOv22t218UFrX1ycR4mvzA==" spinCount="100000" sheet="1" objects="1" scenarios="1"/>
  <mergeCells count="2">
    <mergeCell ref="C4:D4"/>
    <mergeCell ref="C7:D7"/>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28575</xdr:colOff>
                    <xdr:row>7</xdr:row>
                    <xdr:rowOff>9525</xdr:rowOff>
                  </from>
                  <to>
                    <xdr:col>6</xdr:col>
                    <xdr:colOff>0</xdr:colOff>
                    <xdr:row>7</xdr:row>
                    <xdr:rowOff>295275</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28575</xdr:colOff>
                    <xdr:row>4</xdr:row>
                    <xdr:rowOff>19050</xdr:rowOff>
                  </from>
                  <to>
                    <xdr:col>6</xdr:col>
                    <xdr:colOff>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15"/>
  <sheetViews>
    <sheetView workbookViewId="0">
      <selection activeCell="C27" sqref="C27"/>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B2" s="9"/>
      <c r="C2" s="38" t="s">
        <v>18</v>
      </c>
      <c r="D2" s="2"/>
      <c r="E2" s="144" t="s">
        <v>190</v>
      </c>
      <c r="F2" s="144" t="s">
        <v>190</v>
      </c>
      <c r="G2" s="123"/>
    </row>
    <row r="3" spans="2:8" ht="19.5" customHeight="1">
      <c r="B3" s="39" t="s">
        <v>3</v>
      </c>
      <c r="C3" s="3" t="s">
        <v>4</v>
      </c>
      <c r="D3" s="4" t="s">
        <v>2</v>
      </c>
      <c r="E3" s="5"/>
      <c r="F3" s="5"/>
    </row>
    <row r="4" spans="2:8" ht="21">
      <c r="B4" s="142" t="s">
        <v>19</v>
      </c>
      <c r="C4" s="174" t="s">
        <v>20</v>
      </c>
      <c r="D4" s="174"/>
      <c r="E4" s="37"/>
      <c r="F4" s="45">
        <f>IF(SUMIF(F5:F7,1,E5:E7)&gt;20,20,SUMIF(F5:F7,1,E5:E7))</f>
        <v>0</v>
      </c>
    </row>
    <row r="5" spans="2:8" ht="24.75" customHeight="1">
      <c r="B5" s="47" t="s">
        <v>21</v>
      </c>
      <c r="C5" s="7" t="s">
        <v>182</v>
      </c>
      <c r="D5" s="16" t="s">
        <v>9</v>
      </c>
      <c r="E5" s="1">
        <v>12</v>
      </c>
      <c r="F5" s="148">
        <v>2</v>
      </c>
      <c r="H5" t="s">
        <v>136</v>
      </c>
    </row>
    <row r="6" spans="2:8" ht="24.75" customHeight="1">
      <c r="B6" s="48" t="s">
        <v>23</v>
      </c>
      <c r="C6" s="7" t="s">
        <v>183</v>
      </c>
      <c r="D6" s="16" t="s">
        <v>9</v>
      </c>
      <c r="E6" s="1">
        <v>15</v>
      </c>
      <c r="F6" s="148">
        <v>2</v>
      </c>
      <c r="H6" t="s">
        <v>134</v>
      </c>
    </row>
    <row r="7" spans="2:8" ht="24.75" customHeight="1" thickBot="1">
      <c r="B7" s="49" t="s">
        <v>25</v>
      </c>
      <c r="C7" s="15" t="s">
        <v>26</v>
      </c>
      <c r="D7" s="18" t="s">
        <v>9</v>
      </c>
      <c r="E7" s="1">
        <v>20</v>
      </c>
      <c r="F7" s="148">
        <v>2</v>
      </c>
    </row>
    <row r="9" spans="2:8" ht="15.75" thickBot="1">
      <c r="C9" s="53"/>
    </row>
    <row r="10" spans="2:8" ht="30">
      <c r="B10" s="124" t="s">
        <v>177</v>
      </c>
      <c r="C10" s="125" t="s">
        <v>175</v>
      </c>
      <c r="D10" s="126" t="s">
        <v>176</v>
      </c>
    </row>
    <row r="11" spans="2:8" ht="38.25">
      <c r="B11" s="127" t="s">
        <v>179</v>
      </c>
      <c r="C11" s="7" t="s">
        <v>178</v>
      </c>
      <c r="D11" s="129" t="b">
        <v>0</v>
      </c>
    </row>
    <row r="12" spans="2:8" ht="25.5">
      <c r="B12" s="127" t="s">
        <v>181</v>
      </c>
      <c r="C12" s="7" t="s">
        <v>180</v>
      </c>
      <c r="D12" s="129" t="b">
        <v>0</v>
      </c>
    </row>
    <row r="13" spans="2:8" ht="25.5">
      <c r="B13" s="127" t="s">
        <v>185</v>
      </c>
      <c r="C13" s="7" t="s">
        <v>184</v>
      </c>
      <c r="D13" s="129" t="b">
        <v>0</v>
      </c>
    </row>
    <row r="14" spans="2:8" ht="25.5">
      <c r="B14" s="127" t="s">
        <v>187</v>
      </c>
      <c r="C14" s="7" t="s">
        <v>186</v>
      </c>
      <c r="D14" s="129" t="b">
        <v>0</v>
      </c>
    </row>
    <row r="15" spans="2:8" ht="26.25" thickBot="1">
      <c r="B15" s="128" t="s">
        <v>189</v>
      </c>
      <c r="C15" s="22" t="s">
        <v>188</v>
      </c>
      <c r="D15" s="130" t="b">
        <v>0</v>
      </c>
    </row>
  </sheetData>
  <sheetProtection algorithmName="SHA-512" hashValue="o2liKrQkVQbPzfQogL3EJPBr7o5PH1+8G5Ts1sjBIZMbto8/0SxD4FYKPON8oZAO5aJ9tfud7mdjY1DzQQLV4w==" saltValue="x9KE1/pVe3lg7S3KXpvhMw==" spinCount="100000" sheet="1" objects="1" scenarios="1"/>
  <mergeCells count="1">
    <mergeCell ref="C4:D4"/>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28575</xdr:colOff>
                    <xdr:row>4</xdr:row>
                    <xdr:rowOff>9525</xdr:rowOff>
                  </from>
                  <to>
                    <xdr:col>6</xdr:col>
                    <xdr:colOff>0</xdr:colOff>
                    <xdr:row>4</xdr:row>
                    <xdr:rowOff>295275</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28575</xdr:colOff>
                    <xdr:row>6</xdr:row>
                    <xdr:rowOff>9525</xdr:rowOff>
                  </from>
                  <to>
                    <xdr:col>6</xdr:col>
                    <xdr:colOff>0</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0F05-CFC9-4EBC-8214-A0504EE05C4E}">
  <sheetPr>
    <pageSetUpPr fitToPage="1"/>
  </sheetPr>
  <dimension ref="B2:I20"/>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42578125" customWidth="1"/>
    <col min="9" max="9" width="0" hidden="1" customWidth="1"/>
  </cols>
  <sheetData>
    <row r="2" spans="2:9" ht="26.25" customHeight="1" thickBot="1">
      <c r="B2" s="12"/>
      <c r="C2" s="135" t="s">
        <v>27</v>
      </c>
      <c r="D2" s="2"/>
      <c r="E2" s="134" t="s">
        <v>127</v>
      </c>
      <c r="F2" s="133" t="s">
        <v>190</v>
      </c>
    </row>
    <row r="3" spans="2:9" ht="19.5" customHeight="1">
      <c r="B3" s="40" t="s">
        <v>3</v>
      </c>
      <c r="C3" s="19" t="s">
        <v>4</v>
      </c>
      <c r="D3" s="20" t="s">
        <v>2</v>
      </c>
      <c r="E3" s="5"/>
      <c r="F3" s="5"/>
    </row>
    <row r="4" spans="2:9" ht="26.25" customHeight="1">
      <c r="B4" s="41" t="s">
        <v>28</v>
      </c>
      <c r="C4" s="175" t="s">
        <v>29</v>
      </c>
      <c r="D4" s="176"/>
      <c r="E4" s="132"/>
      <c r="F4" s="45">
        <f>IF(SUMIF(F5:F20,1,E5:E20)&gt;15,15,SUMIF(F5:F20,1,E5:E20))</f>
        <v>0</v>
      </c>
    </row>
    <row r="5" spans="2:9" ht="21.75" customHeight="1">
      <c r="B5" s="24" t="s">
        <v>30</v>
      </c>
      <c r="C5" s="7" t="s">
        <v>31</v>
      </c>
      <c r="D5" s="21" t="s">
        <v>9</v>
      </c>
      <c r="E5" s="1">
        <v>15</v>
      </c>
      <c r="F5" s="131">
        <v>2</v>
      </c>
      <c r="I5" t="s">
        <v>136</v>
      </c>
    </row>
    <row r="6" spans="2:9" ht="21.75" customHeight="1">
      <c r="B6" s="24" t="s">
        <v>32</v>
      </c>
      <c r="C6" s="7" t="s">
        <v>33</v>
      </c>
      <c r="D6" s="21" t="s">
        <v>9</v>
      </c>
      <c r="E6" s="1">
        <v>15</v>
      </c>
      <c r="F6" s="131">
        <v>2</v>
      </c>
      <c r="I6" t="s">
        <v>134</v>
      </c>
    </row>
    <row r="7" spans="2:9" ht="25.5">
      <c r="B7" s="24" t="s">
        <v>34</v>
      </c>
      <c r="C7" s="7" t="s">
        <v>35</v>
      </c>
      <c r="D7" s="21" t="s">
        <v>9</v>
      </c>
      <c r="E7" s="1">
        <v>15</v>
      </c>
      <c r="F7" s="131">
        <v>2</v>
      </c>
    </row>
    <row r="8" spans="2:9" ht="21.75" customHeight="1">
      <c r="B8" s="24" t="s">
        <v>36</v>
      </c>
      <c r="C8" s="7" t="s">
        <v>37</v>
      </c>
      <c r="D8" s="21" t="s">
        <v>9</v>
      </c>
      <c r="E8" s="1">
        <v>15</v>
      </c>
      <c r="F8" s="131">
        <v>2</v>
      </c>
    </row>
    <row r="9" spans="2:9" ht="21.75" customHeight="1">
      <c r="B9" s="24" t="s">
        <v>38</v>
      </c>
      <c r="C9" s="7" t="s">
        <v>39</v>
      </c>
      <c r="D9" s="21" t="s">
        <v>9</v>
      </c>
      <c r="E9" s="1">
        <v>15</v>
      </c>
      <c r="F9" s="131">
        <v>2</v>
      </c>
    </row>
    <row r="10" spans="2:9" ht="21.75" customHeight="1">
      <c r="B10" s="24" t="s">
        <v>40</v>
      </c>
      <c r="C10" s="7" t="s">
        <v>41</v>
      </c>
      <c r="D10" s="21" t="s">
        <v>9</v>
      </c>
      <c r="E10" s="1">
        <v>15</v>
      </c>
      <c r="F10" s="131">
        <v>2</v>
      </c>
    </row>
    <row r="11" spans="2:9" ht="21.75" customHeight="1">
      <c r="B11" s="24" t="s">
        <v>42</v>
      </c>
      <c r="C11" s="7" t="s">
        <v>43</v>
      </c>
      <c r="D11" s="21" t="s">
        <v>9</v>
      </c>
      <c r="E11" s="1">
        <v>15</v>
      </c>
      <c r="F11" s="131">
        <v>2</v>
      </c>
    </row>
    <row r="12" spans="2:9" ht="21.75" customHeight="1">
      <c r="B12" s="24" t="s">
        <v>44</v>
      </c>
      <c r="C12" s="7" t="s">
        <v>45</v>
      </c>
      <c r="D12" s="21" t="s">
        <v>9</v>
      </c>
      <c r="E12" s="1">
        <v>15</v>
      </c>
      <c r="F12" s="131">
        <v>2</v>
      </c>
    </row>
    <row r="13" spans="2:9" ht="21.75" customHeight="1">
      <c r="B13" s="24" t="s">
        <v>46</v>
      </c>
      <c r="C13" s="7" t="s">
        <v>47</v>
      </c>
      <c r="D13" s="21" t="s">
        <v>9</v>
      </c>
      <c r="E13" s="1">
        <v>15</v>
      </c>
      <c r="F13" s="131">
        <v>2</v>
      </c>
    </row>
    <row r="14" spans="2:9" ht="21.75" customHeight="1">
      <c r="B14" s="24" t="s">
        <v>48</v>
      </c>
      <c r="C14" s="7" t="s">
        <v>49</v>
      </c>
      <c r="D14" s="21" t="s">
        <v>9</v>
      </c>
      <c r="E14" s="1">
        <v>15</v>
      </c>
      <c r="F14" s="131">
        <v>2</v>
      </c>
    </row>
    <row r="15" spans="2:9" ht="21.75" customHeight="1">
      <c r="B15" s="24" t="s">
        <v>50</v>
      </c>
      <c r="C15" s="7" t="s">
        <v>51</v>
      </c>
      <c r="D15" s="21" t="s">
        <v>9</v>
      </c>
      <c r="E15" s="1">
        <v>15</v>
      </c>
      <c r="F15" s="131">
        <v>2</v>
      </c>
    </row>
    <row r="16" spans="2:9" ht="21.75" customHeight="1">
      <c r="B16" s="24" t="s">
        <v>52</v>
      </c>
      <c r="C16" s="7" t="s">
        <v>53</v>
      </c>
      <c r="D16" s="21" t="s">
        <v>9</v>
      </c>
      <c r="E16" s="1">
        <v>15</v>
      </c>
      <c r="F16" s="131">
        <v>2</v>
      </c>
    </row>
    <row r="17" spans="2:6" ht="21.75" customHeight="1">
      <c r="B17" s="24" t="s">
        <v>54</v>
      </c>
      <c r="C17" s="7" t="s">
        <v>55</v>
      </c>
      <c r="D17" s="21" t="s">
        <v>9</v>
      </c>
      <c r="E17" s="1">
        <v>15</v>
      </c>
      <c r="F17" s="131">
        <v>2</v>
      </c>
    </row>
    <row r="18" spans="2:6" ht="21.75" customHeight="1">
      <c r="B18" s="24" t="s">
        <v>56</v>
      </c>
      <c r="C18" s="7" t="s">
        <v>57</v>
      </c>
      <c r="D18" s="21" t="s">
        <v>9</v>
      </c>
      <c r="E18" s="1">
        <v>15</v>
      </c>
      <c r="F18" s="131">
        <v>2</v>
      </c>
    </row>
    <row r="19" spans="2:6" ht="21.75" customHeight="1">
      <c r="B19" s="24" t="s">
        <v>58</v>
      </c>
      <c r="C19" s="7" t="s">
        <v>59</v>
      </c>
      <c r="D19" s="21" t="s">
        <v>9</v>
      </c>
      <c r="E19" s="1">
        <v>15</v>
      </c>
      <c r="F19" s="131">
        <v>2</v>
      </c>
    </row>
    <row r="20" spans="2:6" ht="21.75" customHeight="1" thickBot="1">
      <c r="B20" s="50" t="s">
        <v>60</v>
      </c>
      <c r="C20" s="22" t="s">
        <v>61</v>
      </c>
      <c r="D20" s="23" t="s">
        <v>9</v>
      </c>
      <c r="E20" s="1">
        <v>15</v>
      </c>
      <c r="F20" s="131">
        <v>2</v>
      </c>
    </row>
  </sheetData>
  <sheetProtection algorithmName="SHA-512" hashValue="jLYpIRX02nXstOIalSCg1obRG0V4AeqDAPEhDXImNvy4VD8wJMgpiDo2880Eru+qXcIOkw2cwUf+U95I0CRpGQ==" saltValue="kuszqXTtSA9oipa9HqslCg==" spinCount="100000" sheet="1" objects="1" scenarios="1"/>
  <mergeCells count="1">
    <mergeCell ref="C4:D4"/>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3" r:id="rId5" name="List Box 1">
              <controlPr locked="0" defaultSize="0" autoLine="0" autoPict="0">
                <anchor>
                  <from>
                    <xdr:col>5</xdr:col>
                    <xdr:colOff>28575</xdr:colOff>
                    <xdr:row>18</xdr:row>
                    <xdr:rowOff>238125</xdr:rowOff>
                  </from>
                  <to>
                    <xdr:col>5</xdr:col>
                    <xdr:colOff>733425</xdr:colOff>
                    <xdr:row>19</xdr:row>
                    <xdr:rowOff>247650</xdr:rowOff>
                  </to>
                </anchor>
              </controlPr>
            </control>
          </mc:Choice>
        </mc:AlternateContent>
        <mc:AlternateContent xmlns:mc="http://schemas.openxmlformats.org/markup-compatibility/2006">
          <mc:Choice Requires="x14">
            <control shapeId="18434" r:id="rId6" name="List Box 2">
              <controlPr locked="0" defaultSize="0" autoLine="0" autoPict="0">
                <anchor>
                  <from>
                    <xdr:col>5</xdr:col>
                    <xdr:colOff>28575</xdr:colOff>
                    <xdr:row>14</xdr:row>
                    <xdr:rowOff>247650</xdr:rowOff>
                  </from>
                  <to>
                    <xdr:col>5</xdr:col>
                    <xdr:colOff>733425</xdr:colOff>
                    <xdr:row>15</xdr:row>
                    <xdr:rowOff>257175</xdr:rowOff>
                  </to>
                </anchor>
              </controlPr>
            </control>
          </mc:Choice>
        </mc:AlternateContent>
        <mc:AlternateContent xmlns:mc="http://schemas.openxmlformats.org/markup-compatibility/2006">
          <mc:Choice Requires="x14">
            <control shapeId="18435" r:id="rId7" name="List Box 3">
              <controlPr locked="0" defaultSize="0" autoLine="0" autoPict="0">
                <anchor>
                  <from>
                    <xdr:col>5</xdr:col>
                    <xdr:colOff>28575</xdr:colOff>
                    <xdr:row>15</xdr:row>
                    <xdr:rowOff>238125</xdr:rowOff>
                  </from>
                  <to>
                    <xdr:col>5</xdr:col>
                    <xdr:colOff>733425</xdr:colOff>
                    <xdr:row>16</xdr:row>
                    <xdr:rowOff>247650</xdr:rowOff>
                  </to>
                </anchor>
              </controlPr>
            </control>
          </mc:Choice>
        </mc:AlternateContent>
        <mc:AlternateContent xmlns:mc="http://schemas.openxmlformats.org/markup-compatibility/2006">
          <mc:Choice Requires="x14">
            <control shapeId="18436" r:id="rId8" name="List Box 4">
              <controlPr locked="0" defaultSize="0" autoLine="0" autoPict="0">
                <anchor>
                  <from>
                    <xdr:col>5</xdr:col>
                    <xdr:colOff>28575</xdr:colOff>
                    <xdr:row>16</xdr:row>
                    <xdr:rowOff>238125</xdr:rowOff>
                  </from>
                  <to>
                    <xdr:col>5</xdr:col>
                    <xdr:colOff>733425</xdr:colOff>
                    <xdr:row>17</xdr:row>
                    <xdr:rowOff>247650</xdr:rowOff>
                  </to>
                </anchor>
              </controlPr>
            </control>
          </mc:Choice>
        </mc:AlternateContent>
        <mc:AlternateContent xmlns:mc="http://schemas.openxmlformats.org/markup-compatibility/2006">
          <mc:Choice Requires="x14">
            <control shapeId="18437" r:id="rId9" name="List Box 5">
              <controlPr locked="0" defaultSize="0" autoLine="0" autoPict="0">
                <anchor>
                  <from>
                    <xdr:col>5</xdr:col>
                    <xdr:colOff>28575</xdr:colOff>
                    <xdr:row>17</xdr:row>
                    <xdr:rowOff>238125</xdr:rowOff>
                  </from>
                  <to>
                    <xdr:col>5</xdr:col>
                    <xdr:colOff>733425</xdr:colOff>
                    <xdr:row>18</xdr:row>
                    <xdr:rowOff>247650</xdr:rowOff>
                  </to>
                </anchor>
              </controlPr>
            </control>
          </mc:Choice>
        </mc:AlternateContent>
        <mc:AlternateContent xmlns:mc="http://schemas.openxmlformats.org/markup-compatibility/2006">
          <mc:Choice Requires="x14">
            <control shapeId="18438" r:id="rId10" name="List Box 6">
              <controlPr locked="0" defaultSize="0" autoLine="0" autoPict="0">
                <anchor>
                  <from>
                    <xdr:col>5</xdr:col>
                    <xdr:colOff>28575</xdr:colOff>
                    <xdr:row>4</xdr:row>
                    <xdr:rowOff>0</xdr:rowOff>
                  </from>
                  <to>
                    <xdr:col>5</xdr:col>
                    <xdr:colOff>733425</xdr:colOff>
                    <xdr:row>5</xdr:row>
                    <xdr:rowOff>9525</xdr:rowOff>
                  </to>
                </anchor>
              </controlPr>
            </control>
          </mc:Choice>
        </mc:AlternateContent>
        <mc:AlternateContent xmlns:mc="http://schemas.openxmlformats.org/markup-compatibility/2006">
          <mc:Choice Requires="x14">
            <control shapeId="18439" r:id="rId11" name="List Box 7">
              <controlPr locked="0" defaultSize="0" autoLine="0" autoPict="0">
                <anchor>
                  <from>
                    <xdr:col>5</xdr:col>
                    <xdr:colOff>28575</xdr:colOff>
                    <xdr:row>5</xdr:row>
                    <xdr:rowOff>19050</xdr:rowOff>
                  </from>
                  <to>
                    <xdr:col>5</xdr:col>
                    <xdr:colOff>733425</xdr:colOff>
                    <xdr:row>6</xdr:row>
                    <xdr:rowOff>28575</xdr:rowOff>
                  </to>
                </anchor>
              </controlPr>
            </control>
          </mc:Choice>
        </mc:AlternateContent>
        <mc:AlternateContent xmlns:mc="http://schemas.openxmlformats.org/markup-compatibility/2006">
          <mc:Choice Requires="x14">
            <control shapeId="18440" r:id="rId12" name="List Box 8">
              <controlPr locked="0" defaultSize="0" autoLine="0" autoPict="0">
                <anchor>
                  <from>
                    <xdr:col>5</xdr:col>
                    <xdr:colOff>28575</xdr:colOff>
                    <xdr:row>6</xdr:row>
                    <xdr:rowOff>28575</xdr:rowOff>
                  </from>
                  <to>
                    <xdr:col>5</xdr:col>
                    <xdr:colOff>733425</xdr:colOff>
                    <xdr:row>6</xdr:row>
                    <xdr:rowOff>314325</xdr:rowOff>
                  </to>
                </anchor>
              </controlPr>
            </control>
          </mc:Choice>
        </mc:AlternateContent>
        <mc:AlternateContent xmlns:mc="http://schemas.openxmlformats.org/markup-compatibility/2006">
          <mc:Choice Requires="x14">
            <control shapeId="18441" r:id="rId13" name="List Box 9">
              <controlPr locked="0" defaultSize="0" autoLine="0" autoPict="0">
                <anchor>
                  <from>
                    <xdr:col>5</xdr:col>
                    <xdr:colOff>28575</xdr:colOff>
                    <xdr:row>6</xdr:row>
                    <xdr:rowOff>304800</xdr:rowOff>
                  </from>
                  <to>
                    <xdr:col>5</xdr:col>
                    <xdr:colOff>733425</xdr:colOff>
                    <xdr:row>7</xdr:row>
                    <xdr:rowOff>266700</xdr:rowOff>
                  </to>
                </anchor>
              </controlPr>
            </control>
          </mc:Choice>
        </mc:AlternateContent>
        <mc:AlternateContent xmlns:mc="http://schemas.openxmlformats.org/markup-compatibility/2006">
          <mc:Choice Requires="x14">
            <control shapeId="18442" r:id="rId14" name="List Box 10">
              <controlPr locked="0" defaultSize="0" autoLine="0" autoPict="0">
                <anchor>
                  <from>
                    <xdr:col>5</xdr:col>
                    <xdr:colOff>28575</xdr:colOff>
                    <xdr:row>7</xdr:row>
                    <xdr:rowOff>247650</xdr:rowOff>
                  </from>
                  <to>
                    <xdr:col>5</xdr:col>
                    <xdr:colOff>733425</xdr:colOff>
                    <xdr:row>8</xdr:row>
                    <xdr:rowOff>257175</xdr:rowOff>
                  </to>
                </anchor>
              </controlPr>
            </control>
          </mc:Choice>
        </mc:AlternateContent>
        <mc:AlternateContent xmlns:mc="http://schemas.openxmlformats.org/markup-compatibility/2006">
          <mc:Choice Requires="x14">
            <control shapeId="18443" r:id="rId15" name="List Box 11">
              <controlPr locked="0" defaultSize="0" autoLine="0" autoPict="0">
                <anchor>
                  <from>
                    <xdr:col>5</xdr:col>
                    <xdr:colOff>28575</xdr:colOff>
                    <xdr:row>8</xdr:row>
                    <xdr:rowOff>247650</xdr:rowOff>
                  </from>
                  <to>
                    <xdr:col>5</xdr:col>
                    <xdr:colOff>733425</xdr:colOff>
                    <xdr:row>9</xdr:row>
                    <xdr:rowOff>257175</xdr:rowOff>
                  </to>
                </anchor>
              </controlPr>
            </control>
          </mc:Choice>
        </mc:AlternateContent>
        <mc:AlternateContent xmlns:mc="http://schemas.openxmlformats.org/markup-compatibility/2006">
          <mc:Choice Requires="x14">
            <control shapeId="18444" r:id="rId16" name="List Box 12">
              <controlPr locked="0" defaultSize="0" autoLine="0" autoPict="0">
                <anchor>
                  <from>
                    <xdr:col>5</xdr:col>
                    <xdr:colOff>28575</xdr:colOff>
                    <xdr:row>9</xdr:row>
                    <xdr:rowOff>247650</xdr:rowOff>
                  </from>
                  <to>
                    <xdr:col>5</xdr:col>
                    <xdr:colOff>733425</xdr:colOff>
                    <xdr:row>10</xdr:row>
                    <xdr:rowOff>257175</xdr:rowOff>
                  </to>
                </anchor>
              </controlPr>
            </control>
          </mc:Choice>
        </mc:AlternateContent>
        <mc:AlternateContent xmlns:mc="http://schemas.openxmlformats.org/markup-compatibility/2006">
          <mc:Choice Requires="x14">
            <control shapeId="18445" r:id="rId17" name="List Box 13">
              <controlPr locked="0" defaultSize="0" autoLine="0" autoPict="0">
                <anchor>
                  <from>
                    <xdr:col>5</xdr:col>
                    <xdr:colOff>28575</xdr:colOff>
                    <xdr:row>10</xdr:row>
                    <xdr:rowOff>247650</xdr:rowOff>
                  </from>
                  <to>
                    <xdr:col>5</xdr:col>
                    <xdr:colOff>733425</xdr:colOff>
                    <xdr:row>11</xdr:row>
                    <xdr:rowOff>257175</xdr:rowOff>
                  </to>
                </anchor>
              </controlPr>
            </control>
          </mc:Choice>
        </mc:AlternateContent>
        <mc:AlternateContent xmlns:mc="http://schemas.openxmlformats.org/markup-compatibility/2006">
          <mc:Choice Requires="x14">
            <control shapeId="18446" r:id="rId18" name="List Box 14">
              <controlPr locked="0" defaultSize="0" autoLine="0" autoPict="0">
                <anchor>
                  <from>
                    <xdr:col>5</xdr:col>
                    <xdr:colOff>28575</xdr:colOff>
                    <xdr:row>11</xdr:row>
                    <xdr:rowOff>247650</xdr:rowOff>
                  </from>
                  <to>
                    <xdr:col>5</xdr:col>
                    <xdr:colOff>733425</xdr:colOff>
                    <xdr:row>12</xdr:row>
                    <xdr:rowOff>257175</xdr:rowOff>
                  </to>
                </anchor>
              </controlPr>
            </control>
          </mc:Choice>
        </mc:AlternateContent>
        <mc:AlternateContent xmlns:mc="http://schemas.openxmlformats.org/markup-compatibility/2006">
          <mc:Choice Requires="x14">
            <control shapeId="18447" r:id="rId19" name="List Box 15">
              <controlPr locked="0" defaultSize="0" autoLine="0" autoPict="0">
                <anchor>
                  <from>
                    <xdr:col>5</xdr:col>
                    <xdr:colOff>28575</xdr:colOff>
                    <xdr:row>12</xdr:row>
                    <xdr:rowOff>247650</xdr:rowOff>
                  </from>
                  <to>
                    <xdr:col>5</xdr:col>
                    <xdr:colOff>733425</xdr:colOff>
                    <xdr:row>13</xdr:row>
                    <xdr:rowOff>257175</xdr:rowOff>
                  </to>
                </anchor>
              </controlPr>
            </control>
          </mc:Choice>
        </mc:AlternateContent>
        <mc:AlternateContent xmlns:mc="http://schemas.openxmlformats.org/markup-compatibility/2006">
          <mc:Choice Requires="x14">
            <control shapeId="18448" r:id="rId20" name="List Box 16">
              <controlPr locked="0" defaultSize="0" autoLine="0" autoPict="0">
                <anchor>
                  <from>
                    <xdr:col>5</xdr:col>
                    <xdr:colOff>28575</xdr:colOff>
                    <xdr:row>13</xdr:row>
                    <xdr:rowOff>247650</xdr:rowOff>
                  </from>
                  <to>
                    <xdr:col>5</xdr:col>
                    <xdr:colOff>733425</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H10"/>
  <sheetViews>
    <sheetView workbookViewId="0">
      <selection activeCell="K8" sqref="K8"/>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B2" s="60"/>
      <c r="C2" s="35" t="s">
        <v>62</v>
      </c>
      <c r="D2" s="2"/>
      <c r="E2" s="149"/>
      <c r="F2" s="133" t="s">
        <v>190</v>
      </c>
    </row>
    <row r="3" spans="1:8" s="11" customFormat="1" ht="19.5" customHeight="1">
      <c r="A3" s="113"/>
      <c r="B3" s="61" t="s">
        <v>3</v>
      </c>
      <c r="C3" s="62" t="s">
        <v>4</v>
      </c>
      <c r="D3" s="63" t="s">
        <v>2</v>
      </c>
      <c r="E3" s="5"/>
      <c r="F3" s="5"/>
    </row>
    <row r="4" spans="1:8" s="31" customFormat="1" ht="19.5" customHeight="1">
      <c r="A4" s="114"/>
      <c r="B4" s="91" t="s">
        <v>143</v>
      </c>
      <c r="C4" s="169" t="s">
        <v>144</v>
      </c>
      <c r="D4" s="170"/>
      <c r="E4" s="80"/>
      <c r="F4" s="45">
        <f>IF(SUMIF(F5:F8,1,E5:E8)&gt;4,4,SUMIF(F5:F8,1,E5:E8))</f>
        <v>0</v>
      </c>
    </row>
    <row r="5" spans="1:8" s="11" customFormat="1" ht="25.5">
      <c r="A5" s="112"/>
      <c r="B5" s="101" t="s">
        <v>145</v>
      </c>
      <c r="C5" s="98" t="s">
        <v>146</v>
      </c>
      <c r="D5" s="93" t="s">
        <v>9</v>
      </c>
      <c r="E5" s="69">
        <v>4</v>
      </c>
      <c r="F5" s="150">
        <v>2</v>
      </c>
      <c r="H5" s="11" t="s">
        <v>136</v>
      </c>
    </row>
    <row r="6" spans="1:8" s="31" customFormat="1" ht="19.5" customHeight="1">
      <c r="A6" s="112"/>
      <c r="B6" s="101" t="s">
        <v>147</v>
      </c>
      <c r="C6" s="98" t="s">
        <v>148</v>
      </c>
      <c r="D6" s="93" t="s">
        <v>9</v>
      </c>
      <c r="E6" s="69">
        <v>4</v>
      </c>
      <c r="F6" s="150">
        <v>2</v>
      </c>
      <c r="H6" s="11" t="s">
        <v>134</v>
      </c>
    </row>
    <row r="7" spans="1:8" s="11" customFormat="1" ht="51">
      <c r="A7" s="115"/>
      <c r="B7" s="101" t="s">
        <v>149</v>
      </c>
      <c r="C7" s="66" t="s">
        <v>150</v>
      </c>
      <c r="D7" s="93" t="s">
        <v>67</v>
      </c>
      <c r="E7" s="69">
        <v>4</v>
      </c>
      <c r="F7" s="150">
        <v>2</v>
      </c>
    </row>
    <row r="8" spans="1:8" s="11" customFormat="1" ht="27" customHeight="1">
      <c r="A8" s="112"/>
      <c r="B8" s="101" t="s">
        <v>151</v>
      </c>
      <c r="C8" s="99" t="s">
        <v>152</v>
      </c>
      <c r="D8" s="93" t="s">
        <v>9</v>
      </c>
      <c r="E8" s="69">
        <v>4</v>
      </c>
      <c r="F8" s="150">
        <v>2</v>
      </c>
    </row>
    <row r="9" spans="1:8" s="11" customFormat="1" ht="19.5" customHeight="1">
      <c r="B9" s="91" t="s">
        <v>63</v>
      </c>
      <c r="C9" s="169" t="s">
        <v>64</v>
      </c>
      <c r="D9" s="170"/>
      <c r="E9" s="122"/>
      <c r="F9" s="45">
        <f>IF(SUMIF(F10,1,E10)&gt;5,5,SUMIF(F10,1,E10))</f>
        <v>0</v>
      </c>
    </row>
    <row r="10" spans="1:8" s="11" customFormat="1" ht="39" thickBot="1">
      <c r="A10" s="112"/>
      <c r="B10" s="116" t="s">
        <v>65</v>
      </c>
      <c r="C10" s="74" t="s">
        <v>66</v>
      </c>
      <c r="D10" s="97" t="s">
        <v>67</v>
      </c>
      <c r="E10" s="69">
        <v>5</v>
      </c>
      <c r="F10" s="150">
        <v>2</v>
      </c>
    </row>
  </sheetData>
  <sheetProtection algorithmName="SHA-512" hashValue="D3GjYA47saGy6xPSL8bFIt5qC0Aoqfa/Reb3x0CC4r5thLF/furgTmyn11iXEFABjlTQSHkZD+JH4vSQQ9x5Gw==" saltValue="rbA78vTl86OVLL35D3mKqg==" spinCount="100000" sheet="1" objects="1" scenarios="1"/>
  <mergeCells count="2">
    <mergeCell ref="C4:D4"/>
    <mergeCell ref="C9:D9"/>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28575</xdr:colOff>
                    <xdr:row>4</xdr:row>
                    <xdr:rowOff>19050</xdr:rowOff>
                  </from>
                  <to>
                    <xdr:col>6</xdr:col>
                    <xdr:colOff>0</xdr:colOff>
                    <xdr:row>4</xdr:row>
                    <xdr:rowOff>304800</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28575</xdr:colOff>
                    <xdr:row>5</xdr:row>
                    <xdr:rowOff>0</xdr:rowOff>
                  </from>
                  <to>
                    <xdr:col>6</xdr:col>
                    <xdr:colOff>0</xdr:colOff>
                    <xdr:row>6</xdr:row>
                    <xdr:rowOff>38100</xdr:rowOff>
                  </to>
                </anchor>
              </controlPr>
            </control>
          </mc:Choice>
        </mc:AlternateContent>
        <mc:AlternateContent xmlns:mc="http://schemas.openxmlformats.org/markup-compatibility/2006">
          <mc:Choice Requires="x14">
            <control shapeId="6147" r:id="rId7" name="List Box 3">
              <controlPr locked="0" defaultSize="0" autoLine="0" autoPict="0">
                <anchor>
                  <from>
                    <xdr:col>5</xdr:col>
                    <xdr:colOff>19050</xdr:colOff>
                    <xdr:row>6</xdr:row>
                    <xdr:rowOff>200025</xdr:rowOff>
                  </from>
                  <to>
                    <xdr:col>5</xdr:col>
                    <xdr:colOff>723900</xdr:colOff>
                    <xdr:row>6</xdr:row>
                    <xdr:rowOff>485775</xdr:rowOff>
                  </to>
                </anchor>
              </controlPr>
            </control>
          </mc:Choice>
        </mc:AlternateContent>
        <mc:AlternateContent xmlns:mc="http://schemas.openxmlformats.org/markup-compatibility/2006">
          <mc:Choice Requires="x14">
            <control shapeId="6148" r:id="rId8" name="List Box 4">
              <controlPr locked="0" defaultSize="0" autoLine="0" autoPict="0">
                <anchor>
                  <from>
                    <xdr:col>5</xdr:col>
                    <xdr:colOff>19050</xdr:colOff>
                    <xdr:row>7</xdr:row>
                    <xdr:rowOff>28575</xdr:rowOff>
                  </from>
                  <to>
                    <xdr:col>5</xdr:col>
                    <xdr:colOff>723900</xdr:colOff>
                    <xdr:row>7</xdr:row>
                    <xdr:rowOff>314325</xdr:rowOff>
                  </to>
                </anchor>
              </controlPr>
            </control>
          </mc:Choice>
        </mc:AlternateContent>
        <mc:AlternateContent xmlns:mc="http://schemas.openxmlformats.org/markup-compatibility/2006">
          <mc:Choice Requires="x14">
            <control shapeId="6149" r:id="rId9" name="List Box 5">
              <controlPr locked="0" defaultSize="0" autoLine="0" autoPict="0">
                <anchor>
                  <from>
                    <xdr:col>5</xdr:col>
                    <xdr:colOff>19050</xdr:colOff>
                    <xdr:row>9</xdr:row>
                    <xdr:rowOff>142875</xdr:rowOff>
                  </from>
                  <to>
                    <xdr:col>5</xdr:col>
                    <xdr:colOff>723900</xdr:colOff>
                    <xdr:row>9</xdr:row>
                    <xdr:rowOff>428625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6AC0C-05A1-429C-9F13-96FF27BA9193}">
  <sheetPr>
    <pageSetUpPr fitToPage="1"/>
  </sheetPr>
  <dimension ref="A2:H9"/>
  <sheetViews>
    <sheetView tabSelected="1" workbookViewId="0">
      <selection activeCell="J7" sqref="J7"/>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B2" s="60"/>
      <c r="C2" s="35" t="s">
        <v>153</v>
      </c>
      <c r="D2" s="2"/>
      <c r="E2" s="149"/>
      <c r="F2" s="133" t="s">
        <v>190</v>
      </c>
    </row>
    <row r="3" spans="1:8" ht="19.5" customHeight="1">
      <c r="B3" s="61" t="s">
        <v>3</v>
      </c>
      <c r="C3" s="62" t="s">
        <v>4</v>
      </c>
      <c r="D3" s="63" t="s">
        <v>2</v>
      </c>
      <c r="E3" s="5"/>
      <c r="F3" s="5"/>
    </row>
    <row r="4" spans="1:8" ht="21">
      <c r="B4" s="91" t="s">
        <v>154</v>
      </c>
      <c r="C4" s="169" t="s">
        <v>155</v>
      </c>
      <c r="D4" s="170"/>
      <c r="E4" s="80"/>
      <c r="F4" s="45">
        <f>IF(SUMIF(F5:F7,1,E5:E7)&gt;2,2,SUMIF(F5:F7,1,E5:E7))</f>
        <v>0</v>
      </c>
    </row>
    <row r="5" spans="1:8" ht="24.75" customHeight="1">
      <c r="A5" s="112"/>
      <c r="B5" s="101" t="s">
        <v>156</v>
      </c>
      <c r="C5" s="66" t="s">
        <v>157</v>
      </c>
      <c r="D5" s="93" t="s">
        <v>9</v>
      </c>
      <c r="E5" s="69">
        <v>2</v>
      </c>
      <c r="F5" s="178">
        <v>2</v>
      </c>
      <c r="H5" t="s">
        <v>136</v>
      </c>
    </row>
    <row r="6" spans="1:8" ht="24.75" customHeight="1">
      <c r="A6" s="112"/>
      <c r="B6" s="101" t="s">
        <v>158</v>
      </c>
      <c r="C6" s="66" t="s">
        <v>159</v>
      </c>
      <c r="D6" s="93" t="s">
        <v>9</v>
      </c>
      <c r="E6" s="69">
        <v>1</v>
      </c>
      <c r="F6" s="178">
        <v>2</v>
      </c>
      <c r="H6" t="s">
        <v>134</v>
      </c>
    </row>
    <row r="7" spans="1:8" ht="24.75" customHeight="1" thickBot="1">
      <c r="A7" s="112"/>
      <c r="B7" s="116" t="s">
        <v>160</v>
      </c>
      <c r="C7" s="74" t="s">
        <v>161</v>
      </c>
      <c r="D7" s="97" t="s">
        <v>9</v>
      </c>
      <c r="E7" s="69">
        <v>1</v>
      </c>
      <c r="F7" s="178">
        <v>2</v>
      </c>
    </row>
    <row r="9" spans="1:8">
      <c r="C9" s="53"/>
    </row>
  </sheetData>
  <sheetProtection algorithmName="SHA-512" hashValue="1CwnoE5pkPmY5K/N4f3ri3VjS0UpvYy2kbjSFRicmUVgHpobtzEVbXUBd5aIX7LtoS8fEsJKLDU2uA24iIVZmg==" saltValue="JA317AJ85oD0InQ4h3gewA==" spinCount="100000" sheet="1" objects="1" scenarios="1"/>
  <mergeCells count="1">
    <mergeCell ref="C4:D4"/>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13" r:id="rId5" name="List Box 1">
              <controlPr locked="0" defaultSize="0" autoLine="0" autoPict="0">
                <anchor>
                  <from>
                    <xdr:col>5</xdr:col>
                    <xdr:colOff>19050</xdr:colOff>
                    <xdr:row>4</xdr:row>
                    <xdr:rowOff>0</xdr:rowOff>
                  </from>
                  <to>
                    <xdr:col>5</xdr:col>
                    <xdr:colOff>723900</xdr:colOff>
                    <xdr:row>4</xdr:row>
                    <xdr:rowOff>285750</xdr:rowOff>
                  </to>
                </anchor>
              </controlPr>
            </control>
          </mc:Choice>
        </mc:AlternateContent>
        <mc:AlternateContent xmlns:mc="http://schemas.openxmlformats.org/markup-compatibility/2006">
          <mc:Choice Requires="x14">
            <control shapeId="13314" r:id="rId6" name="List Box 2">
              <controlPr locked="0" defaultSize="0" autoLine="0" autoPict="0">
                <anchor>
                  <from>
                    <xdr:col>5</xdr:col>
                    <xdr:colOff>19050</xdr:colOff>
                    <xdr:row>5</xdr:row>
                    <xdr:rowOff>0</xdr:rowOff>
                  </from>
                  <to>
                    <xdr:col>5</xdr:col>
                    <xdr:colOff>723900</xdr:colOff>
                    <xdr:row>5</xdr:row>
                    <xdr:rowOff>285750</xdr:rowOff>
                  </to>
                </anchor>
              </controlPr>
            </control>
          </mc:Choice>
        </mc:AlternateContent>
        <mc:AlternateContent xmlns:mc="http://schemas.openxmlformats.org/markup-compatibility/2006">
          <mc:Choice Requires="x14">
            <control shapeId="13315" r:id="rId7"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A2:H17"/>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0" hidden="1" customWidth="1"/>
  </cols>
  <sheetData>
    <row r="2" spans="1:8" s="11" customFormat="1" ht="21" thickBot="1">
      <c r="B2" s="12"/>
      <c r="C2" s="38" t="s">
        <v>68</v>
      </c>
      <c r="D2" s="14"/>
      <c r="E2" s="149"/>
      <c r="F2" s="133" t="s">
        <v>190</v>
      </c>
    </row>
    <row r="3" spans="1:8" s="11" customFormat="1" ht="19.5" customHeight="1">
      <c r="B3" s="40" t="s">
        <v>3</v>
      </c>
      <c r="C3" s="19" t="s">
        <v>4</v>
      </c>
      <c r="D3" s="20" t="s">
        <v>2</v>
      </c>
      <c r="E3" s="5"/>
      <c r="F3" s="5"/>
    </row>
    <row r="4" spans="1:8" s="31" customFormat="1" ht="21">
      <c r="B4" s="41" t="s">
        <v>69</v>
      </c>
      <c r="C4" s="174" t="s">
        <v>70</v>
      </c>
      <c r="D4" s="177"/>
      <c r="E4" s="37"/>
      <c r="F4" s="45">
        <f>IF(SUMIF(F5:F12,1,E5:E12)&gt;3,3,SUMIF(F5:F12,1,E5:E12))</f>
        <v>0</v>
      </c>
    </row>
    <row r="5" spans="1:8" s="11" customFormat="1" ht="23.25" customHeight="1">
      <c r="B5" s="24" t="s">
        <v>71</v>
      </c>
      <c r="C5" s="7" t="s">
        <v>72</v>
      </c>
      <c r="D5" s="21" t="s">
        <v>9</v>
      </c>
      <c r="E5" s="69">
        <v>3</v>
      </c>
      <c r="F5" s="131">
        <v>2</v>
      </c>
      <c r="H5" s="11" t="s">
        <v>136</v>
      </c>
    </row>
    <row r="6" spans="1:8" s="11" customFormat="1" ht="23.25" customHeight="1">
      <c r="B6" s="24" t="s">
        <v>73</v>
      </c>
      <c r="C6" s="17" t="s">
        <v>74</v>
      </c>
      <c r="D6" s="21" t="s">
        <v>9</v>
      </c>
      <c r="E6" s="69">
        <v>3</v>
      </c>
      <c r="F6" s="131">
        <v>2</v>
      </c>
      <c r="H6" s="11" t="s">
        <v>134</v>
      </c>
    </row>
    <row r="7" spans="1:8" s="11" customFormat="1" ht="23.25" customHeight="1">
      <c r="B7" s="24" t="s">
        <v>75</v>
      </c>
      <c r="C7" s="7" t="s">
        <v>76</v>
      </c>
      <c r="D7" s="21" t="s">
        <v>9</v>
      </c>
      <c r="E7" s="69">
        <v>3</v>
      </c>
      <c r="F7" s="131">
        <v>2</v>
      </c>
    </row>
    <row r="8" spans="1:8" s="11" customFormat="1" ht="23.25" customHeight="1">
      <c r="B8" s="24" t="s">
        <v>77</v>
      </c>
      <c r="C8" s="7" t="s">
        <v>78</v>
      </c>
      <c r="D8" s="21" t="s">
        <v>9</v>
      </c>
      <c r="E8" s="69">
        <v>3</v>
      </c>
      <c r="F8" s="131">
        <v>2</v>
      </c>
    </row>
    <row r="9" spans="1:8" s="11" customFormat="1" ht="23.25" customHeight="1">
      <c r="B9" s="24" t="s">
        <v>79</v>
      </c>
      <c r="C9" s="7" t="s">
        <v>80</v>
      </c>
      <c r="D9" s="21" t="s">
        <v>9</v>
      </c>
      <c r="E9" s="69">
        <v>3</v>
      </c>
      <c r="F9" s="131">
        <v>2</v>
      </c>
    </row>
    <row r="10" spans="1:8" s="11" customFormat="1" ht="23.25" customHeight="1">
      <c r="B10" s="24" t="s">
        <v>81</v>
      </c>
      <c r="C10" s="7" t="s">
        <v>82</v>
      </c>
      <c r="D10" s="21" t="s">
        <v>67</v>
      </c>
      <c r="E10" s="69">
        <v>3</v>
      </c>
      <c r="F10" s="131">
        <v>2</v>
      </c>
    </row>
    <row r="11" spans="1:8" s="11" customFormat="1" ht="23.25" customHeight="1">
      <c r="B11" s="24" t="s">
        <v>83</v>
      </c>
      <c r="C11" s="7" t="s">
        <v>84</v>
      </c>
      <c r="D11" s="21" t="s">
        <v>67</v>
      </c>
      <c r="E11" s="69">
        <v>3</v>
      </c>
      <c r="F11" s="131">
        <v>2</v>
      </c>
    </row>
    <row r="12" spans="1:8" s="11" customFormat="1" ht="23.25" customHeight="1" thickBot="1">
      <c r="B12" s="50" t="s">
        <v>85</v>
      </c>
      <c r="C12" s="22" t="s">
        <v>86</v>
      </c>
      <c r="D12" s="23" t="s">
        <v>67</v>
      </c>
      <c r="E12" s="69">
        <v>3</v>
      </c>
      <c r="F12" s="131">
        <v>2</v>
      </c>
    </row>
    <row r="13" spans="1:8" ht="19.5" customHeight="1">
      <c r="B13" s="91" t="s">
        <v>162</v>
      </c>
      <c r="C13" s="169" t="s">
        <v>163</v>
      </c>
      <c r="D13" s="170"/>
      <c r="E13" s="80"/>
      <c r="F13" s="45">
        <f>IF(SUMIF(F14:F21,1,E14:E21)&gt;3,3,SUMIF(F14:F21,1,E14:E21))</f>
        <v>0</v>
      </c>
    </row>
    <row r="14" spans="1:8" ht="23.25" customHeight="1">
      <c r="A14" s="88"/>
      <c r="B14" s="64" t="s">
        <v>164</v>
      </c>
      <c r="C14" s="66" t="s">
        <v>165</v>
      </c>
      <c r="D14" s="93" t="s">
        <v>9</v>
      </c>
      <c r="E14" s="69">
        <v>3</v>
      </c>
      <c r="F14" s="150">
        <v>2</v>
      </c>
    </row>
    <row r="15" spans="1:8" ht="23.25" customHeight="1">
      <c r="A15" s="88"/>
      <c r="B15" s="64" t="s">
        <v>166</v>
      </c>
      <c r="C15" s="66" t="s">
        <v>167</v>
      </c>
      <c r="D15" s="93" t="s">
        <v>9</v>
      </c>
      <c r="E15" s="69">
        <v>3</v>
      </c>
      <c r="F15" s="150">
        <v>2</v>
      </c>
    </row>
    <row r="16" spans="1:8" ht="25.5">
      <c r="A16" s="117"/>
      <c r="B16" s="118" t="s">
        <v>168</v>
      </c>
      <c r="C16" s="105" t="s">
        <v>169</v>
      </c>
      <c r="D16" s="106" t="s">
        <v>67</v>
      </c>
      <c r="E16" s="120">
        <v>1</v>
      </c>
      <c r="F16" s="150">
        <v>2</v>
      </c>
    </row>
    <row r="17" spans="1:6" ht="26.25" thickBot="1">
      <c r="A17" s="117"/>
      <c r="B17" s="119" t="s">
        <v>170</v>
      </c>
      <c r="C17" s="110" t="s">
        <v>171</v>
      </c>
      <c r="D17" s="111" t="s">
        <v>67</v>
      </c>
      <c r="E17" s="120">
        <v>1</v>
      </c>
      <c r="F17" s="150">
        <v>2</v>
      </c>
    </row>
  </sheetData>
  <sheetProtection algorithmName="SHA-512" hashValue="zNMQTAn/gI8moj+Z4GXxw3sDLe5eqXFDRAzUHrXhqpbUTbPAyH6lbpJ7YkBqmqMo6Y496dLzeWHajrnkM65pSg==" saltValue="oFWAKYsXxZGu6u03s7jICQ==" spinCount="100000" sheet="1" objects="1" scenarios="1"/>
  <mergeCells count="2">
    <mergeCell ref="C4:D4"/>
    <mergeCell ref="C13:D13"/>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28575</xdr:colOff>
                    <xdr:row>4</xdr:row>
                    <xdr:rowOff>0</xdr:rowOff>
                  </from>
                  <to>
                    <xdr:col>6</xdr:col>
                    <xdr:colOff>0</xdr:colOff>
                    <xdr:row>4</xdr:row>
                    <xdr:rowOff>285750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28575</xdr:colOff>
                    <xdr:row>5</xdr:row>
                    <xdr:rowOff>0</xdr:rowOff>
                  </from>
                  <to>
                    <xdr:col>6</xdr:col>
                    <xdr:colOff>0</xdr:colOff>
                    <xdr:row>5</xdr:row>
                    <xdr:rowOff>285750</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28575</xdr:colOff>
                    <xdr:row>5</xdr:row>
                    <xdr:rowOff>285750</xdr:rowOff>
                  </from>
                  <to>
                    <xdr:col>6</xdr:col>
                    <xdr:colOff>0</xdr:colOff>
                    <xdr:row>6</xdr:row>
                    <xdr:rowOff>276225</xdr:rowOff>
                  </to>
                </anchor>
              </controlPr>
            </control>
          </mc:Choice>
        </mc:AlternateContent>
        <mc:AlternateContent xmlns:mc="http://schemas.openxmlformats.org/markup-compatibility/2006">
          <mc:Choice Requires="x14">
            <control shapeId="7172" r:id="rId8" name="List Box 4">
              <controlPr locked="0" defaultSize="0" autoLine="0" autoPict="0">
                <anchor>
                  <from>
                    <xdr:col>5</xdr:col>
                    <xdr:colOff>28575</xdr:colOff>
                    <xdr:row>6</xdr:row>
                    <xdr:rowOff>285750</xdr:rowOff>
                  </from>
                  <to>
                    <xdr:col>6</xdr:col>
                    <xdr:colOff>0</xdr:colOff>
                    <xdr:row>7</xdr:row>
                    <xdr:rowOff>276225</xdr:rowOff>
                  </to>
                </anchor>
              </controlPr>
            </control>
          </mc:Choice>
        </mc:AlternateContent>
        <mc:AlternateContent xmlns:mc="http://schemas.openxmlformats.org/markup-compatibility/2006">
          <mc:Choice Requires="x14">
            <control shapeId="7173" r:id="rId9" name="List Box 5">
              <controlPr locked="0" defaultSize="0" autoLine="0" autoPict="0">
                <anchor>
                  <from>
                    <xdr:col>5</xdr:col>
                    <xdr:colOff>28575</xdr:colOff>
                    <xdr:row>7</xdr:row>
                    <xdr:rowOff>285750</xdr:rowOff>
                  </from>
                  <to>
                    <xdr:col>6</xdr:col>
                    <xdr:colOff>0</xdr:colOff>
                    <xdr:row>8</xdr:row>
                    <xdr:rowOff>276225</xdr:rowOff>
                  </to>
                </anchor>
              </controlPr>
            </control>
          </mc:Choice>
        </mc:AlternateContent>
        <mc:AlternateContent xmlns:mc="http://schemas.openxmlformats.org/markup-compatibility/2006">
          <mc:Choice Requires="x14">
            <control shapeId="7174" r:id="rId10" name="List Box 6">
              <controlPr locked="0" defaultSize="0" autoLine="0" autoPict="0">
                <anchor>
                  <from>
                    <xdr:col>5</xdr:col>
                    <xdr:colOff>28575</xdr:colOff>
                    <xdr:row>8</xdr:row>
                    <xdr:rowOff>285750</xdr:rowOff>
                  </from>
                  <to>
                    <xdr:col>6</xdr:col>
                    <xdr:colOff>0</xdr:colOff>
                    <xdr:row>9</xdr:row>
                    <xdr:rowOff>276225</xdr:rowOff>
                  </to>
                </anchor>
              </controlPr>
            </control>
          </mc:Choice>
        </mc:AlternateContent>
        <mc:AlternateContent xmlns:mc="http://schemas.openxmlformats.org/markup-compatibility/2006">
          <mc:Choice Requires="x14">
            <control shapeId="7175" r:id="rId11" name="List Box 7">
              <controlPr locked="0" defaultSize="0" autoLine="0" autoPict="0">
                <anchor>
                  <from>
                    <xdr:col>5</xdr:col>
                    <xdr:colOff>28575</xdr:colOff>
                    <xdr:row>9</xdr:row>
                    <xdr:rowOff>285750</xdr:rowOff>
                  </from>
                  <to>
                    <xdr:col>6</xdr:col>
                    <xdr:colOff>0</xdr:colOff>
                    <xdr:row>10</xdr:row>
                    <xdr:rowOff>276225</xdr:rowOff>
                  </to>
                </anchor>
              </controlPr>
            </control>
          </mc:Choice>
        </mc:AlternateContent>
        <mc:AlternateContent xmlns:mc="http://schemas.openxmlformats.org/markup-compatibility/2006">
          <mc:Choice Requires="x14">
            <control shapeId="7176" r:id="rId12" name="List Box 8">
              <controlPr locked="0" defaultSize="0" autoLine="0" autoPict="0">
                <anchor>
                  <from>
                    <xdr:col>5</xdr:col>
                    <xdr:colOff>28575</xdr:colOff>
                    <xdr:row>10</xdr:row>
                    <xdr:rowOff>285750</xdr:rowOff>
                  </from>
                  <to>
                    <xdr:col>6</xdr:col>
                    <xdr:colOff>0</xdr:colOff>
                    <xdr:row>11</xdr:row>
                    <xdr:rowOff>276225</xdr:rowOff>
                  </to>
                </anchor>
              </controlPr>
            </control>
          </mc:Choice>
        </mc:AlternateContent>
        <mc:AlternateContent xmlns:mc="http://schemas.openxmlformats.org/markup-compatibility/2006">
          <mc:Choice Requires="x14">
            <control shapeId="7177" r:id="rId13" name="List Box 9">
              <controlPr locked="0" defaultSize="0" autoLine="0" autoPict="0">
                <anchor>
                  <from>
                    <xdr:col>5</xdr:col>
                    <xdr:colOff>28575</xdr:colOff>
                    <xdr:row>13</xdr:row>
                    <xdr:rowOff>9525</xdr:rowOff>
                  </from>
                  <to>
                    <xdr:col>6</xdr:col>
                    <xdr:colOff>0</xdr:colOff>
                    <xdr:row>14</xdr:row>
                    <xdr:rowOff>0</xdr:rowOff>
                  </to>
                </anchor>
              </controlPr>
            </control>
          </mc:Choice>
        </mc:AlternateContent>
        <mc:AlternateContent xmlns:mc="http://schemas.openxmlformats.org/markup-compatibility/2006">
          <mc:Choice Requires="x14">
            <control shapeId="7178" r:id="rId14" name="List Box 10">
              <controlPr locked="0" defaultSize="0" autoLine="0" autoPict="0">
                <anchor>
                  <from>
                    <xdr:col>5</xdr:col>
                    <xdr:colOff>28575</xdr:colOff>
                    <xdr:row>14</xdr:row>
                    <xdr:rowOff>9525</xdr:rowOff>
                  </from>
                  <to>
                    <xdr:col>6</xdr:col>
                    <xdr:colOff>0</xdr:colOff>
                    <xdr:row>15</xdr:row>
                    <xdr:rowOff>0</xdr:rowOff>
                  </to>
                </anchor>
              </controlPr>
            </control>
          </mc:Choice>
        </mc:AlternateContent>
        <mc:AlternateContent xmlns:mc="http://schemas.openxmlformats.org/markup-compatibility/2006">
          <mc:Choice Requires="x14">
            <control shapeId="7179" r:id="rId15" name="List Box 11">
              <controlPr locked="0" defaultSize="0" autoLine="0" autoPict="0">
                <anchor>
                  <from>
                    <xdr:col>5</xdr:col>
                    <xdr:colOff>28575</xdr:colOff>
                    <xdr:row>15</xdr:row>
                    <xdr:rowOff>0</xdr:rowOff>
                  </from>
                  <to>
                    <xdr:col>6</xdr:col>
                    <xdr:colOff>0</xdr:colOff>
                    <xdr:row>15</xdr:row>
                    <xdr:rowOff>285750</xdr:rowOff>
                  </to>
                </anchor>
              </controlPr>
            </control>
          </mc:Choice>
        </mc:AlternateContent>
        <mc:AlternateContent xmlns:mc="http://schemas.openxmlformats.org/markup-compatibility/2006">
          <mc:Choice Requires="x14">
            <control shapeId="7180" r:id="rId16" name="List Box 12">
              <controlPr locked="0" defaultSize="0" autoLine="0" autoPict="0">
                <anchor>
                  <from>
                    <xdr:col>5</xdr:col>
                    <xdr:colOff>28575</xdr:colOff>
                    <xdr:row>16</xdr:row>
                    <xdr:rowOff>0</xdr:rowOff>
                  </from>
                  <to>
                    <xdr:col>6</xdr:col>
                    <xdr:colOff>0</xdr:colOff>
                    <xdr:row>16</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1"/>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2.85546875" hidden="1" customWidth="1"/>
  </cols>
  <sheetData>
    <row r="2" spans="1:8" s="11" customFormat="1" ht="21" thickBot="1">
      <c r="A2" s="12"/>
      <c r="B2" s="12"/>
      <c r="C2" s="38" t="s">
        <v>87</v>
      </c>
      <c r="D2" s="14"/>
      <c r="E2" s="149"/>
      <c r="F2" s="133" t="s">
        <v>190</v>
      </c>
    </row>
    <row r="3" spans="1:8" s="31" customFormat="1" ht="19.5" customHeight="1">
      <c r="B3" s="40" t="s">
        <v>3</v>
      </c>
      <c r="C3" s="19" t="s">
        <v>4</v>
      </c>
      <c r="D3" s="20" t="s">
        <v>2</v>
      </c>
      <c r="E3" s="5"/>
      <c r="F3" s="5"/>
    </row>
    <row r="4" spans="1:8" s="11" customFormat="1" ht="27" customHeight="1">
      <c r="B4" s="42" t="s">
        <v>88</v>
      </c>
      <c r="C4" s="174" t="s">
        <v>89</v>
      </c>
      <c r="D4" s="177"/>
      <c r="E4" s="37"/>
      <c r="F4" s="45">
        <f>IF(SUMIF(F5:F11,1,E5:E11)&gt;3,3,SUMIF(F5:F11,1,E5:E11))</f>
        <v>0</v>
      </c>
    </row>
    <row r="5" spans="1:8" s="11" customFormat="1" ht="23.25" customHeight="1">
      <c r="A5" s="12"/>
      <c r="B5" s="52" t="s">
        <v>90</v>
      </c>
      <c r="C5" s="7" t="s">
        <v>129</v>
      </c>
      <c r="D5" s="21" t="s">
        <v>9</v>
      </c>
      <c r="E5" s="1">
        <v>3</v>
      </c>
      <c r="F5" s="131">
        <v>2</v>
      </c>
      <c r="H5" s="11" t="s">
        <v>136</v>
      </c>
    </row>
    <row r="6" spans="1:8" s="11" customFormat="1" ht="23.25" customHeight="1">
      <c r="A6" s="12"/>
      <c r="B6" s="52" t="s">
        <v>91</v>
      </c>
      <c r="C6" s="7" t="s">
        <v>128</v>
      </c>
      <c r="D6" s="21" t="s">
        <v>9</v>
      </c>
      <c r="E6" s="1">
        <v>3</v>
      </c>
      <c r="F6" s="131">
        <v>2</v>
      </c>
      <c r="H6" s="11" t="s">
        <v>134</v>
      </c>
    </row>
    <row r="7" spans="1:8" s="11" customFormat="1" ht="23.25" customHeight="1">
      <c r="A7" s="12"/>
      <c r="B7" s="52" t="s">
        <v>93</v>
      </c>
      <c r="C7" s="7" t="s">
        <v>92</v>
      </c>
      <c r="D7" s="21" t="s">
        <v>9</v>
      </c>
      <c r="E7" s="1">
        <v>3</v>
      </c>
      <c r="F7" s="131">
        <v>2</v>
      </c>
    </row>
    <row r="8" spans="1:8" s="11" customFormat="1" ht="23.25" customHeight="1">
      <c r="A8" s="12"/>
      <c r="B8" s="52" t="s">
        <v>95</v>
      </c>
      <c r="C8" s="7" t="s">
        <v>94</v>
      </c>
      <c r="D8" s="21" t="s">
        <v>9</v>
      </c>
      <c r="E8" s="1">
        <v>3</v>
      </c>
      <c r="F8" s="131">
        <v>2</v>
      </c>
    </row>
    <row r="9" spans="1:8" s="11" customFormat="1" ht="23.25" customHeight="1">
      <c r="A9" s="51"/>
      <c r="B9" s="52" t="s">
        <v>97</v>
      </c>
      <c r="C9" s="7" t="s">
        <v>96</v>
      </c>
      <c r="D9" s="21" t="s">
        <v>67</v>
      </c>
      <c r="E9" s="1">
        <v>3</v>
      </c>
      <c r="F9" s="131">
        <v>2</v>
      </c>
    </row>
    <row r="10" spans="1:8" s="11" customFormat="1" ht="23.25" customHeight="1">
      <c r="A10" s="12"/>
      <c r="B10" s="52" t="s">
        <v>99</v>
      </c>
      <c r="C10" s="7" t="s">
        <v>98</v>
      </c>
      <c r="D10" s="21" t="s">
        <v>67</v>
      </c>
      <c r="E10" s="1">
        <v>3</v>
      </c>
      <c r="F10" s="131">
        <v>2</v>
      </c>
    </row>
    <row r="11" spans="1:8" s="11" customFormat="1" ht="23.25" customHeight="1" thickBot="1">
      <c r="A11" s="12"/>
      <c r="B11" s="46" t="s">
        <v>137</v>
      </c>
      <c r="C11" s="22" t="s">
        <v>100</v>
      </c>
      <c r="D11" s="23" t="s">
        <v>9</v>
      </c>
      <c r="E11" s="1">
        <v>3</v>
      </c>
      <c r="F11" s="131">
        <v>2</v>
      </c>
    </row>
  </sheetData>
  <sheetProtection algorithmName="SHA-512" hashValue="HtJLes3kY78iXAiOibp//vBnZhKjI7bLDnnjUai4E+41eSEWgEWw+ArrAk62kYatOAcS69NTes5Z+lqhzK6k+g==" saltValue="iOLX6xR3/DpLBvQYmLkfIg==" spinCount="100000" sheet="1" objects="1" scenarios="1"/>
  <mergeCells count="1">
    <mergeCell ref="C4:D4"/>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19050</xdr:colOff>
                    <xdr:row>4</xdr:row>
                    <xdr:rowOff>9525</xdr:rowOff>
                  </from>
                  <to>
                    <xdr:col>5</xdr:col>
                    <xdr:colOff>723900</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19050</xdr:colOff>
                    <xdr:row>5</xdr:row>
                    <xdr:rowOff>9525</xdr:rowOff>
                  </from>
                  <to>
                    <xdr:col>5</xdr:col>
                    <xdr:colOff>723900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19050</xdr:colOff>
                    <xdr:row>7</xdr:row>
                    <xdr:rowOff>0</xdr:rowOff>
                  </from>
                  <to>
                    <xdr:col>5</xdr:col>
                    <xdr:colOff>723900</xdr:colOff>
                    <xdr:row>7</xdr:row>
                    <xdr:rowOff>285750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19050</xdr:colOff>
                    <xdr:row>8</xdr:row>
                    <xdr:rowOff>0</xdr:rowOff>
                  </from>
                  <to>
                    <xdr:col>5</xdr:col>
                    <xdr:colOff>723900</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19050</xdr:colOff>
                    <xdr:row>9</xdr:row>
                    <xdr:rowOff>0</xdr:rowOff>
                  </from>
                  <to>
                    <xdr:col>5</xdr:col>
                    <xdr:colOff>723900</xdr:colOff>
                    <xdr:row>9</xdr:row>
                    <xdr:rowOff>285750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19050</xdr:colOff>
                    <xdr:row>10</xdr:row>
                    <xdr:rowOff>0</xdr:rowOff>
                  </from>
                  <to>
                    <xdr:col>5</xdr:col>
                    <xdr:colOff>723900</xdr:colOff>
                    <xdr:row>10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6. Empleo</vt:lpstr>
      <vt:lpstr>8. Igualdad Género</vt:lpstr>
      <vt:lpstr>10. Juventud Rural</vt:lpstr>
      <vt:lpstr>11. Innovación</vt:lpstr>
      <vt:lpstr>13. Perfil Solicitante</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Asociacion Comarcal Gran Vega de Sevilla</cp:lastModifiedBy>
  <cp:lastPrinted>2026-02-18T13:23:23Z</cp:lastPrinted>
  <dcterms:created xsi:type="dcterms:W3CDTF">2026-02-12T10:09:34Z</dcterms:created>
  <dcterms:modified xsi:type="dcterms:W3CDTF">2026-04-24T10:23:06Z</dcterms:modified>
</cp:coreProperties>
</file>