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7.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8.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9.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0.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Z:\2023-2027\CRITERIOS DE SELECCIÓN\"/>
    </mc:Choice>
  </mc:AlternateContent>
  <xr:revisionPtr revIDLastSave="0" documentId="13_ncr:1_{D6AD88C7-B533-493F-80E6-7D3414DCDC3E}" xr6:coauthVersionLast="47" xr6:coauthVersionMax="47" xr10:uidLastSave="{00000000-0000-0000-0000-000000000000}"/>
  <bookViews>
    <workbookView xWindow="-120" yWindow="-120" windowWidth="29040" windowHeight="15840" tabRatio="785" xr2:uid="{75E742B1-6DCE-4CF7-8BA4-835DAA33D2F6}"/>
  </bookViews>
  <sheets>
    <sheet name="Instrucciones" sheetId="14" r:id="rId1"/>
    <sheet name="Resumen" sheetId="10" r:id="rId2"/>
    <sheet name="1. Ambito Territorial" sheetId="2" r:id="rId3"/>
    <sheet name="2. Calidad Operación" sheetId="3" r:id="rId4"/>
    <sheet name="3. Factor Económico" sheetId="11" r:id="rId5"/>
    <sheet name="5. Adaptación Cambio Climático" sheetId="5" r:id="rId6"/>
    <sheet name="8. Igualdad Género" sheetId="6" r:id="rId7"/>
    <sheet name="10. Juventud Rural" sheetId="7" r:id="rId8"/>
    <sheet name="11. Innovación" sheetId="8" r:id="rId9"/>
    <sheet name="12. Patrimonio" sheetId="12" r:id="rId10"/>
    <sheet name="13. Perfil Solicitante" sheetId="9" r:id="rId11"/>
    <sheet name="14. Servicios a la población"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10" l="1"/>
  <c r="F4" i="13"/>
  <c r="G85" i="10"/>
  <c r="G78" i="10"/>
  <c r="F4" i="12"/>
  <c r="F4" i="7"/>
  <c r="G59" i="10" s="1"/>
  <c r="G52" i="10"/>
  <c r="F4" i="6"/>
  <c r="G45" i="10"/>
  <c r="F8" i="5"/>
  <c r="G43" i="10"/>
  <c r="G41" i="10"/>
  <c r="F6" i="5"/>
  <c r="F4" i="5"/>
  <c r="F4" i="11"/>
  <c r="G21" i="10" s="1"/>
  <c r="G8" i="10" l="1"/>
  <c r="F4" i="2"/>
  <c r="F4" i="9" l="1"/>
  <c r="F4" i="8"/>
  <c r="G71" i="10" s="1"/>
  <c r="F4" i="3"/>
  <c r="G14" i="10" s="1"/>
  <c r="G100" i="10" l="1"/>
  <c r="G104" i="10" s="1"/>
</calcChain>
</file>

<file path=xl/sharedStrings.xml><?xml version="1.0" encoding="utf-8"?>
<sst xmlns="http://schemas.openxmlformats.org/spreadsheetml/2006/main" count="487" uniqueCount="178">
  <si>
    <t>BATERÍA DE CRITERIOS Y SUBCRITERIOS</t>
  </si>
  <si>
    <t>1 ÁMBITO TERRITORIAL</t>
  </si>
  <si>
    <t>Carácter</t>
  </si>
  <si>
    <t>Código</t>
  </si>
  <si>
    <t>Criterios y subcriterios de selección</t>
  </si>
  <si>
    <t>Excluyente</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</si>
  <si>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</si>
  <si>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</si>
  <si>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</si>
  <si>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</si>
  <si>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</si>
  <si>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</si>
  <si>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</si>
  <si>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</si>
  <si>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</si>
  <si>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</si>
  <si>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</si>
  <si>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</si>
  <si>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</si>
  <si>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</si>
  <si>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</si>
  <si>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</si>
  <si>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</si>
  <si>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</si>
  <si>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</si>
  <si>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</si>
  <si>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</si>
  <si>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</si>
  <si>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</si>
  <si>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</si>
  <si>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</si>
  <si>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</si>
  <si>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</si>
  <si>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</si>
  <si>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</si>
  <si>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</si>
  <si>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</si>
  <si>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</si>
  <si>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</si>
  <si>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</si>
  <si>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</si>
  <si>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</si>
  <si>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</si>
  <si>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</si>
  <si>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</si>
  <si>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</si>
  <si>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</si>
  <si>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</si>
  <si>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</si>
  <si>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</si>
  <si>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</si>
  <si>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</si>
  <si>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</si>
  <si>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</si>
  <si>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</si>
  <si>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</si>
  <si>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8 IGUALDAD DE GÉNERO</t>
  </si>
  <si>
    <t>10 JUVENTUD RURAL</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</si>
  <si>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</si>
  <si>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</si>
  <si>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</si>
  <si>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</si>
  <si>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</si>
  <si>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</si>
  <si>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</si>
  <si>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</si>
  <si>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</si>
  <si>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</si>
  <si>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</si>
  <si>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</si>
  <si>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</si>
  <si>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</si>
  <si>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</si>
  <si>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</si>
  <si>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</si>
  <si>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</si>
  <si>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Máximo</t>
  </si>
  <si>
    <t>PUNTUACIÓN MÁXIMA</t>
  </si>
  <si>
    <t>MÍNIMO DE PUNTOS PARA PROYECTOS UNA TIPOLOGÍA</t>
  </si>
  <si>
    <t>¿ EL PROYECTO ES SUBVENCIONABLE ?</t>
  </si>
  <si>
    <t xml:space="preserve">SI </t>
  </si>
  <si>
    <t>NO</t>
  </si>
  <si>
    <t>PUNTUACIÓN DE SU PROYECTO</t>
  </si>
  <si>
    <t>SI</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</si>
  <si>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</si>
  <si>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</si>
  <si>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</si>
  <si>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</si>
  <si>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LÍNEA 3: Conservación del medio rural, mejora de la calidad de vida y apoyo al desarrollo social y sostenible (NO PRODUCTIVO)</t>
  </si>
  <si>
    <t>AT.3</t>
  </si>
  <si>
    <t>Población del núcleo donde se ejecutará la operación</t>
  </si>
  <si>
    <t>AT.3.1</t>
  </si>
  <si>
    <t>El núcleo de población cuenta con un número de habitantes censados menor a la cifra resultante de la mediana de población de los municipios de la ZRL donde se encuadra, según datos del INE (2023)</t>
  </si>
  <si>
    <t xml:space="preserve"> AT.3.2</t>
  </si>
  <si>
    <t>El núcleo de población cuenta con un número de habitantes censados menor a la cifra resultante de la mediana de población de los municipios de Andalucía, según datos del INE (2023).</t>
  </si>
  <si>
    <t>CC.6</t>
  </si>
  <si>
    <t>Contribución al desarrollo sostenible, minimización de impacto ambiental</t>
  </si>
  <si>
    <t>CC.6.1</t>
  </si>
  <si>
    <t>Mecanismos y medidas que fomenten y promuevan el control de la contaminación lumínica (sistemas apagado automático, encendido por sensores de movimiento, farolas  sin proyección vertical, etc) en sustitución de equipos o sistemas ya instalados que no incluyen esas medidas</t>
  </si>
  <si>
    <t>CC.7</t>
  </si>
  <si>
    <t>Movilidad sostenible</t>
  </si>
  <si>
    <t>CC.7.1</t>
  </si>
  <si>
    <t>Adquisición de vehículos de transporte colectivo impulsados por energías verdes</t>
  </si>
  <si>
    <t>CC.7.2</t>
  </si>
  <si>
    <t>Iniciativas para la instalación de puntos de recarga de vehículos eléctricos</t>
  </si>
  <si>
    <t>CC.7.3</t>
  </si>
  <si>
    <t>Acciones municipales de peatonalización de calles, ejecución de nuevos carriles-bici, bicicleteros, creación de bolsas de aparcamiento disuasorio, estímulo al uso de vehículos VAO, u otras medidas que estén incluidas en un plan de movilidad sostenible.</t>
  </si>
  <si>
    <t>IG.2</t>
  </si>
  <si>
    <t>Implicación de la entidad promotora con la igualdad de género</t>
  </si>
  <si>
    <t>IG 2.1</t>
  </si>
  <si>
    <t>La entidad cuenta con un distintivo oficial de Igualdad</t>
  </si>
  <si>
    <t>IG 2.2</t>
  </si>
  <si>
    <t>La entidad solicitante cuenta con un Plan de Igualdad cuando no está obligada por ley</t>
  </si>
  <si>
    <t>IG 2.4</t>
  </si>
  <si>
    <t>La entidad cuenta con medidas de igualdad de especial relevancia en el ámbito laboral</t>
  </si>
  <si>
    <t>JR.3</t>
  </si>
  <si>
    <t>Acciones positivas en favor de la juventud rural</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</si>
  <si>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</si>
  <si>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</si>
  <si>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</si>
  <si>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</si>
  <si>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</si>
  <si>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</si>
  <si>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</si>
  <si>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</si>
  <si>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</si>
  <si>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</si>
  <si>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</si>
  <si>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</si>
  <si>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</si>
  <si>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</si>
  <si>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</si>
  <si>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</si>
  <si>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12 PATRIMONIO</t>
  </si>
  <si>
    <t>PT.1</t>
  </si>
  <si>
    <t>Contribución de la operación a la puesta en valor del patrimonio</t>
  </si>
  <si>
    <t>PT.1.1</t>
  </si>
  <si>
    <t>La operación supone la puesta en valor de una infraestructura, equipamiento y/o elemento de los patrimonios natural, monumental, arquitectónico o artístico para su posterior uso, mediante intervenciones físicas, o por actuaciones de formación, difusión o sensibilización de los mIsmos</t>
  </si>
  <si>
    <t>PT.1.2</t>
  </si>
  <si>
    <t>La operación tiene como finalidad la promoción, difusión y conservación de oficios, labores o especialidades gastronómicas tradicionales del territorio contempladas en la EDL (*)</t>
  </si>
  <si>
    <t>PT.1.3</t>
  </si>
  <si>
    <t>Operaciones que contemplen cualquier otra acción sobre el patrimonio rural identificada en la EDL como de posible interés (*)</t>
  </si>
  <si>
    <t>14 SERVICIOS A LA POBLACIÓN</t>
  </si>
  <si>
    <t>SP.2</t>
  </si>
  <si>
    <t>Contribución de la operación a la mejora de la calidad de vida</t>
  </si>
  <si>
    <t>SP.2.1</t>
  </si>
  <si>
    <t>Operaciones para la modernización de municipios, la dotación y mejora de servicios, infraestructuras y equipamientos básicos demandados por la población</t>
  </si>
  <si>
    <t>SP.2.2</t>
  </si>
  <si>
    <t>Operaciones que contemplen el fomento de nuevos servicios identificados como prioritarios en la EDL  (*)</t>
  </si>
  <si>
    <t>SP.2.3</t>
  </si>
  <si>
    <t>La operación promueve el cuidado y la calidad de vida de personas mayores de 65 años a través de actividades/servicios exclusivos para esa franja de edad</t>
  </si>
  <si>
    <t>NECESIDADES PRIORIZADAS PARA LA LÍNEA DE AYUDAS 3. . CONSERVACIÓN DEL MEDIO RURAL, MEJORA DE LA CALIDAD DE VIDA Y APOYO AL DESARROLLO SOCIAL Y SOSTENIBLE</t>
  </si>
  <si>
    <t>Indicar SI o NO</t>
  </si>
  <si>
    <t>Crear nuevos proyectos que engloben a todos los municipios, partiendo de la experiencia de los proyectos Smart Movilidad y de Comunidades energéticas.</t>
  </si>
  <si>
    <t>NPL.2</t>
  </si>
  <si>
    <t>Las riberas de los ríos permiten el diseño de infraestructuras y actividades que se pueden desarrollar con empresas del sector turístico y de ocio.</t>
  </si>
  <si>
    <t>NPL.3</t>
  </si>
  <si>
    <t>Los modos de vida social y cultural del medio rural permiten la conservación del patrimonio rural y medioambiental.</t>
  </si>
  <si>
    <t>NPL.5</t>
  </si>
  <si>
    <t>Integrar a los municipios a través de una red fluvial mejorando los accesos al río Guadalquivir.</t>
  </si>
  <si>
    <t>NPL.7</t>
  </si>
  <si>
    <t>Mejorar la integración con el río Guadalquivir, aumentar la sombra en áreas urbanas.</t>
  </si>
  <si>
    <t>NPL.9</t>
  </si>
  <si>
    <t>Realizar propuestas de inversión y modificación de los sistemas de transportes urbanos e interurbanos para mejorar la movilidad sostenible y eficiencia del sistema de transporte en la comarca.</t>
  </si>
  <si>
    <t>NPL.10</t>
  </si>
  <si>
    <t>(*)</t>
  </si>
  <si>
    <t>Puntuación</t>
  </si>
  <si>
    <t>La operación atiende a 1 necesidad priorizada detectada en EDLL</t>
  </si>
  <si>
    <t>La operación atiende a 2 necesidades priorizadas detectadas en EDLL</t>
  </si>
  <si>
    <t>INSTRUCCIONES PARA RELLENAR LA HOJA DE CÁLCULO</t>
  </si>
  <si>
    <t>Para que su proyecto sea subvencionable deberá obtener una puntuación mínima de 60 puntos.</t>
  </si>
  <si>
    <t>Seleccione las pestañas numeradas para rellenar los criterios de selección, la puntuación obtenida se copiará en la hoja "Resumen" automáticamente. Sólo se pueden rellenar las casillas seleccionando "Si" o "No"</t>
  </si>
  <si>
    <t>Al completar todos los apartados guarde la hoja con el NIF y el nombre de su Entidad para que pueda ser identificado por nuestro personal técnico.</t>
  </si>
  <si>
    <t>(*) Consultar el documento "Definición y Justificación de Aspectos Innovadores"</t>
  </si>
  <si>
    <t>seleccione sólo un criterio</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</si>
  <si>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</si>
  <si>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</si>
  <si>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IG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</si>
</sst>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8"/>
      <name val="Aptos Narrow"/>
      <family val="2"/>
      <scheme val="minor"/>
    </font>
    <font>
      <u/>
      <sz val="11"/>
      <color theme="10"/>
      <name val="Aptos Narrow"/>
      <family val="2"/>
      <scheme val="minor"/>
    </font>
    <font>
      <sz val="20"/>
      <color rgb="FF000000"/>
      <name val="Source Sans Pro1"/>
    </font>
    <font>
      <sz val="11"/>
      <color rgb="FF000000"/>
      <name val="Liberation Sans1"/>
    </font>
    <font>
      <sz val="16"/>
      <color rgb="FF000000"/>
      <name val="Liberation Sans1"/>
    </font>
    <font>
      <sz val="11"/>
      <name val="Liberation Sans1"/>
    </font>
    <font>
      <sz val="10"/>
      <name val="Source Sans Pro1"/>
    </font>
    <font>
      <sz val="16"/>
      <color theme="9" tint="0.79998168889431442"/>
      <name val="Aptos Narrow"/>
      <family val="2"/>
      <scheme val="minor"/>
    </font>
    <font>
      <sz val="11"/>
      <color theme="1"/>
      <name val="Source Sans Pro"/>
      <family val="2"/>
    </font>
    <font>
      <sz val="11"/>
      <color theme="9" tint="0.79998168889431442"/>
      <name val="Aptos Narrow"/>
      <family val="2"/>
      <scheme val="minor"/>
    </font>
    <font>
      <sz val="11"/>
      <color theme="9" tint="0.79998168889431442"/>
      <name val="Liberation Sans1"/>
    </font>
    <font>
      <b/>
      <sz val="16"/>
      <color rgb="FF000000"/>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rgb="FFFFFF00"/>
      </patternFill>
    </fill>
  </fills>
  <borders count="3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xf numFmtId="0" fontId="18" fillId="0" borderId="0"/>
  </cellStyleXfs>
  <cellXfs count="187">
    <xf numFmtId="0" fontId="0" fillId="0" borderId="0" xfId="0"/>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justify" vertical="center" wrapText="1"/>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8" xfId="0" applyFont="1" applyBorder="1" applyAlignment="1">
      <alignment horizontal="justify" vertical="center" wrapText="1"/>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21" xfId="0" applyFont="1" applyBorder="1" applyAlignment="1">
      <alignment horizontal="justify" vertical="center" wrapText="1"/>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9" fillId="0" borderId="0" xfId="0" applyFont="1"/>
    <xf numFmtId="0" fontId="10" fillId="0" borderId="0" xfId="0" applyFont="1"/>
    <xf numFmtId="0" fontId="10" fillId="0" borderId="0" xfId="0" applyFont="1" applyAlignment="1">
      <alignment horizontal="right" vertical="center"/>
    </xf>
    <xf numFmtId="0" fontId="10" fillId="0" borderId="0" xfId="0" applyFont="1" applyAlignment="1">
      <alignment horizontal="center"/>
    </xf>
    <xf numFmtId="0" fontId="9" fillId="0" borderId="0" xfId="0" applyFont="1" applyAlignment="1">
      <alignment horizontal="center" vertical="center"/>
    </xf>
    <xf numFmtId="0" fontId="9" fillId="4" borderId="11" xfId="0" applyFont="1" applyFill="1" applyBorder="1" applyAlignment="1">
      <alignment horizontal="center" vertical="center"/>
    </xf>
    <xf numFmtId="0" fontId="11" fillId="0" borderId="0" xfId="0" applyFont="1" applyAlignment="1">
      <alignment horizontal="center" vertical="center" wrapText="1"/>
    </xf>
    <xf numFmtId="0" fontId="1" fillId="0" borderId="0" xfId="0" applyFont="1" applyAlignment="1">
      <alignment vertical="center"/>
    </xf>
    <xf numFmtId="0" fontId="12"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6" fillId="3" borderId="0" xfId="0" applyFont="1" applyFill="1" applyAlignment="1">
      <alignment horizontal="justify" vertical="center" wrapText="1"/>
    </xf>
    <xf numFmtId="0" fontId="13"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6" xfId="0" applyFont="1" applyFill="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center" vertical="center"/>
    </xf>
    <xf numFmtId="0" fontId="14" fillId="3" borderId="0" xfId="0" applyFont="1" applyFill="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vertical="center"/>
    </xf>
    <xf numFmtId="0" fontId="6" fillId="3" borderId="4" xfId="0" applyFont="1" applyFill="1" applyBorder="1" applyAlignment="1">
      <alignment horizontal="center" vertical="center"/>
    </xf>
    <xf numFmtId="0" fontId="5" fillId="2" borderId="26" xfId="0" applyFont="1" applyFill="1" applyBorder="1" applyAlignment="1">
      <alignment horizontal="center" vertical="center" wrapText="1"/>
    </xf>
    <xf numFmtId="0" fontId="18" fillId="0" borderId="0" xfId="2"/>
    <xf numFmtId="0" fontId="2" fillId="0" borderId="0" xfId="2" applyFont="1"/>
    <xf numFmtId="0" fontId="2" fillId="0" borderId="0" xfId="2" applyFont="1" applyAlignment="1">
      <alignment horizontal="justify" vertical="center"/>
    </xf>
    <xf numFmtId="0" fontId="3" fillId="0" borderId="0" xfId="2" applyFont="1" applyAlignment="1">
      <alignment horizontal="center"/>
    </xf>
    <xf numFmtId="0" fontId="3" fillId="0" borderId="0" xfId="2" applyFont="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18" fillId="0" borderId="0" xfId="2"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justify" vertical="center" wrapText="1"/>
    </xf>
    <xf numFmtId="0" fontId="18" fillId="0" borderId="0" xfId="2" applyAlignment="1">
      <alignment horizontal="center" vertical="center"/>
    </xf>
    <xf numFmtId="0" fontId="6" fillId="0" borderId="0" xfId="2" applyFont="1" applyAlignment="1">
      <alignment horizontal="center" vertical="center" wrapText="1"/>
    </xf>
    <xf numFmtId="0" fontId="8" fillId="0" borderId="0" xfId="2" applyFont="1" applyAlignment="1">
      <alignment horizontal="center" vertical="center" wrapText="1"/>
    </xf>
    <xf numFmtId="0" fontId="8" fillId="0" borderId="0" xfId="2" applyFont="1" applyAlignment="1">
      <alignment horizontal="justify" vertical="center" wrapText="1"/>
    </xf>
    <xf numFmtId="0" fontId="7" fillId="0" borderId="0" xfId="2" applyFont="1" applyAlignment="1">
      <alignment horizontal="center" vertical="center" wrapText="1"/>
    </xf>
    <xf numFmtId="0" fontId="18" fillId="0" borderId="0" xfId="2" applyAlignment="1">
      <alignment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8" xfId="2" applyFont="1" applyBorder="1" applyAlignment="1">
      <alignment horizontal="center" vertical="center"/>
    </xf>
    <xf numFmtId="0" fontId="7" fillId="0" borderId="8" xfId="2" applyFont="1" applyBorder="1" applyAlignment="1">
      <alignment horizontal="justify" vertical="center" wrapText="1"/>
    </xf>
    <xf numFmtId="0" fontId="7" fillId="0" borderId="9" xfId="2" applyFont="1" applyBorder="1" applyAlignment="1">
      <alignment horizontal="center" vertical="center"/>
    </xf>
    <xf numFmtId="0" fontId="7" fillId="0" borderId="0" xfId="2" applyFont="1" applyAlignment="1">
      <alignment vertical="center"/>
    </xf>
    <xf numFmtId="0" fontId="7" fillId="0" borderId="0" xfId="2" applyFont="1" applyAlignment="1">
      <alignment horizontal="justify" vertical="center"/>
    </xf>
    <xf numFmtId="0" fontId="7" fillId="0" borderId="0" xfId="2" applyFont="1" applyAlignment="1">
      <alignment horizontal="center" vertical="center"/>
    </xf>
    <xf numFmtId="0" fontId="7" fillId="0" borderId="6" xfId="2" applyFont="1" applyBorder="1" applyAlignment="1">
      <alignment horizontal="center" vertical="center"/>
    </xf>
    <xf numFmtId="0" fontId="7" fillId="0" borderId="6" xfId="2" applyFont="1" applyBorder="1" applyAlignment="1">
      <alignment horizontal="justify" vertical="center"/>
    </xf>
    <xf numFmtId="0" fontId="18" fillId="0" borderId="0" xfId="2" applyAlignment="1">
      <alignment horizontal="justify" vertical="center"/>
    </xf>
    <xf numFmtId="0" fontId="18" fillId="0" borderId="0" xfId="2" applyAlignment="1">
      <alignment horizontal="center"/>
    </xf>
    <xf numFmtId="0" fontId="5" fillId="2" borderId="12"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6" fillId="3" borderId="16" xfId="2" applyFont="1" applyFill="1" applyBorder="1" applyAlignment="1">
      <alignment horizontal="center" vertical="center"/>
    </xf>
    <xf numFmtId="0" fontId="6"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vertical="center"/>
    </xf>
    <xf numFmtId="0" fontId="7" fillId="0" borderId="20" xfId="2" applyFont="1" applyBorder="1" applyAlignment="1">
      <alignment vertical="center"/>
    </xf>
    <xf numFmtId="0" fontId="7" fillId="0" borderId="21" xfId="2" applyFont="1" applyBorder="1" applyAlignment="1">
      <alignment horizontal="center" vertical="center"/>
    </xf>
    <xf numFmtId="0" fontId="7" fillId="0" borderId="21" xfId="2" applyFont="1" applyBorder="1" applyAlignment="1">
      <alignment horizontal="justify" vertical="center" wrapText="1"/>
    </xf>
    <xf numFmtId="0" fontId="7" fillId="0" borderId="22" xfId="2" applyFont="1" applyBorder="1" applyAlignment="1">
      <alignment horizontal="center" vertical="center"/>
    </xf>
    <xf numFmtId="0" fontId="6" fillId="0" borderId="16" xfId="2" applyFont="1" applyBorder="1" applyAlignment="1">
      <alignment horizontal="center" vertical="center" wrapText="1"/>
    </xf>
    <xf numFmtId="0" fontId="6" fillId="0" borderId="20" xfId="2" applyFont="1" applyBorder="1" applyAlignment="1">
      <alignment horizontal="center" vertical="center" wrapText="1"/>
    </xf>
    <xf numFmtId="0" fontId="6" fillId="3" borderId="16" xfId="2" applyFont="1" applyFill="1" applyBorder="1" applyAlignment="1">
      <alignment horizontal="center" vertical="center" wrapText="1"/>
    </xf>
    <xf numFmtId="0" fontId="7" fillId="0" borderId="16" xfId="2" applyFont="1" applyBorder="1" applyAlignment="1">
      <alignment horizontal="center" vertical="center" wrapText="1"/>
    </xf>
    <xf numFmtId="0" fontId="6" fillId="0" borderId="20" xfId="2" applyFont="1" applyBorder="1" applyAlignment="1">
      <alignment vertical="center" wrapText="1"/>
    </xf>
    <xf numFmtId="0" fontId="7" fillId="0" borderId="21" xfId="2" applyFont="1" applyBorder="1" applyAlignment="1">
      <alignment horizontal="center" vertical="center" wrapText="1"/>
    </xf>
    <xf numFmtId="0" fontId="6" fillId="0" borderId="16" xfId="2" applyFont="1" applyBorder="1" applyAlignment="1">
      <alignment vertical="center" wrapText="1"/>
    </xf>
    <xf numFmtId="0" fontId="20" fillId="0" borderId="0" xfId="2" applyFont="1" applyAlignment="1">
      <alignment vertical="center"/>
    </xf>
    <xf numFmtId="0" fontId="21" fillId="0" borderId="6" xfId="2" applyFont="1" applyBorder="1" applyAlignment="1">
      <alignment horizontal="center" vertical="center"/>
    </xf>
    <xf numFmtId="0" fontId="21" fillId="0" borderId="6" xfId="2" applyFont="1" applyBorder="1" applyAlignment="1">
      <alignment horizontal="justify" vertical="center" wrapText="1"/>
    </xf>
    <xf numFmtId="0" fontId="20" fillId="0" borderId="0" xfId="2" applyFont="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20" xfId="2" applyFont="1" applyBorder="1" applyAlignment="1">
      <alignment horizontal="center" vertical="center"/>
    </xf>
    <xf numFmtId="0" fontId="21" fillId="0" borderId="21" xfId="2" applyFont="1" applyBorder="1" applyAlignment="1">
      <alignment horizontal="center" vertical="center"/>
    </xf>
    <xf numFmtId="0" fontId="21" fillId="0" borderId="21" xfId="2" applyFont="1" applyBorder="1" applyAlignment="1">
      <alignment horizontal="justify" vertical="center" wrapText="1"/>
    </xf>
    <xf numFmtId="0" fontId="21" fillId="0" borderId="22" xfId="2" applyFont="1" applyBorder="1" applyAlignment="1">
      <alignment horizontal="center" vertical="center"/>
    </xf>
    <xf numFmtId="0" fontId="7" fillId="0" borderId="17" xfId="2" applyFont="1" applyBorder="1" applyAlignment="1">
      <alignment horizontal="center" vertical="center" wrapText="1"/>
    </xf>
    <xf numFmtId="0" fontId="8" fillId="0" borderId="21" xfId="2" applyFont="1" applyBorder="1" applyAlignment="1">
      <alignment horizontal="justify" vertical="center" wrapText="1"/>
    </xf>
    <xf numFmtId="0" fontId="7" fillId="0" borderId="22" xfId="2" applyFont="1" applyBorder="1" applyAlignment="1">
      <alignment horizontal="center" vertical="center" wrapText="1"/>
    </xf>
    <xf numFmtId="0" fontId="7" fillId="0" borderId="20" xfId="2" applyFont="1" applyBorder="1" applyAlignment="1">
      <alignment horizontal="center" vertical="center" wrapText="1"/>
    </xf>
    <xf numFmtId="0" fontId="6" fillId="0" borderId="0" xfId="2" applyFont="1" applyAlignment="1">
      <alignment horizontal="center" vertical="center"/>
    </xf>
    <xf numFmtId="0" fontId="7" fillId="0" borderId="16" xfId="2" applyFont="1" applyBorder="1" applyAlignment="1">
      <alignment horizontal="center" vertical="center"/>
    </xf>
    <xf numFmtId="0" fontId="7" fillId="0" borderId="20" xfId="2" applyFont="1" applyBorder="1" applyAlignment="1">
      <alignment horizontal="center" vertical="center"/>
    </xf>
    <xf numFmtId="0" fontId="6" fillId="0" borderId="0" xfId="2" applyFont="1" applyAlignment="1">
      <alignment vertical="center" wrapText="1"/>
    </xf>
    <xf numFmtId="0" fontId="6" fillId="3" borderId="18"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7" fillId="0" borderId="0" xfId="2" applyFont="1" applyAlignment="1">
      <alignment horizontal="justify" vertical="center" wrapText="1"/>
    </xf>
    <xf numFmtId="0" fontId="21" fillId="0" borderId="0" xfId="2" applyFont="1" applyAlignment="1">
      <alignment horizontal="center" vertical="center"/>
    </xf>
    <xf numFmtId="0" fontId="21" fillId="0" borderId="0" xfId="2" applyFont="1" applyAlignment="1">
      <alignment horizontal="justify" vertical="center" wrapText="1"/>
    </xf>
    <xf numFmtId="0" fontId="22" fillId="6" borderId="0" xfId="0" applyFont="1" applyFill="1" applyAlignment="1" applyProtection="1">
      <alignment vertical="center"/>
      <protection locked="0"/>
    </xf>
    <xf numFmtId="0" fontId="23" fillId="0" borderId="29" xfId="0" applyFont="1" applyBorder="1" applyAlignment="1">
      <alignment horizontal="left" vertical="center" wrapText="1"/>
    </xf>
    <xf numFmtId="0" fontId="1" fillId="4" borderId="30" xfId="0" applyFont="1" applyFill="1" applyBorder="1" applyAlignment="1">
      <alignment horizontal="center" vertical="center"/>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23" fillId="0" borderId="3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left" vertical="center" wrapText="1"/>
    </xf>
    <xf numFmtId="0" fontId="23" fillId="5"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5" borderId="3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top"/>
    </xf>
    <xf numFmtId="0" fontId="24" fillId="6" borderId="0" xfId="0" applyFont="1" applyFill="1" applyAlignment="1" applyProtection="1">
      <alignment vertical="center"/>
      <protection locked="0"/>
    </xf>
    <xf numFmtId="0" fontId="13" fillId="0" borderId="0" xfId="0" applyFont="1" applyAlignment="1">
      <alignment vertical="center" wrapText="1"/>
    </xf>
    <xf numFmtId="0" fontId="13" fillId="0" borderId="0" xfId="0" applyFont="1" applyAlignment="1">
      <alignment horizontal="left" vertical="center"/>
    </xf>
    <xf numFmtId="0" fontId="25" fillId="6" borderId="0" xfId="2" applyFont="1" applyFill="1" applyAlignment="1" applyProtection="1">
      <alignment vertical="center"/>
      <protection locked="0"/>
    </xf>
    <xf numFmtId="0" fontId="22" fillId="5" borderId="0" xfId="0" applyFont="1" applyFill="1" applyAlignment="1" applyProtection="1">
      <alignment vertical="center"/>
      <protection locked="0"/>
    </xf>
    <xf numFmtId="0" fontId="25" fillId="5" borderId="0" xfId="2" applyFont="1" applyFill="1" applyAlignment="1">
      <alignment vertical="center"/>
    </xf>
    <xf numFmtId="0" fontId="4" fillId="0" borderId="0" xfId="2" applyFont="1" applyAlignment="1">
      <alignment vertical="center"/>
    </xf>
    <xf numFmtId="0" fontId="19" fillId="0" borderId="0" xfId="2" applyFont="1" applyAlignment="1">
      <alignment horizontal="center" vertical="center" wrapText="1"/>
    </xf>
    <xf numFmtId="0" fontId="3" fillId="0" borderId="0" xfId="2" applyFont="1" applyAlignment="1">
      <alignment vertical="center" wrapText="1"/>
    </xf>
    <xf numFmtId="0" fontId="0" fillId="0" borderId="0" xfId="0" applyAlignment="1">
      <alignment vertical="center" wrapText="1"/>
    </xf>
    <xf numFmtId="0" fontId="0" fillId="0" borderId="0" xfId="0" applyAlignment="1">
      <alignment wrapText="1"/>
    </xf>
    <xf numFmtId="0" fontId="16" fillId="0" borderId="0" xfId="1" applyFill="1"/>
    <xf numFmtId="0" fontId="6" fillId="3" borderId="5" xfId="0" applyFont="1" applyFill="1" applyBorder="1" applyAlignment="1">
      <alignment horizontal="left" vertical="center" wrapText="1"/>
    </xf>
    <xf numFmtId="0" fontId="1" fillId="5" borderId="0" xfId="0" applyFont="1" applyFill="1" applyAlignment="1">
      <alignment horizontal="center" vertical="center" wrapText="1"/>
    </xf>
    <xf numFmtId="0" fontId="0" fillId="0" borderId="0" xfId="0" applyAlignment="1">
      <alignment horizontal="left" wrapText="1"/>
    </xf>
    <xf numFmtId="0" fontId="1" fillId="0" borderId="0" xfId="0" applyFont="1" applyAlignment="1">
      <alignment horizontal="left"/>
    </xf>
    <xf numFmtId="0" fontId="26" fillId="0" borderId="0" xfId="2" applyFont="1" applyAlignment="1">
      <alignment horizontal="center" vertical="center"/>
    </xf>
    <xf numFmtId="0" fontId="19" fillId="7" borderId="0" xfId="2" applyFont="1" applyFill="1" applyAlignment="1">
      <alignment horizontal="center" vertical="center" wrapText="1"/>
    </xf>
    <xf numFmtId="0" fontId="0" fillId="0" borderId="0" xfId="0" applyAlignment="1">
      <alignment horizontal="left" vertical="center" wrapText="1"/>
    </xf>
    <xf numFmtId="0" fontId="17" fillId="0" borderId="0" xfId="0" applyFont="1" applyAlignment="1">
      <alignment horizontal="center"/>
    </xf>
    <xf numFmtId="0" fontId="5" fillId="2" borderId="1" xfId="2" applyFont="1" applyFill="1" applyBorder="1" applyAlignment="1">
      <alignment horizontal="center" vertical="center" wrapText="1"/>
    </xf>
    <xf numFmtId="0" fontId="6" fillId="3" borderId="4" xfId="2" applyFont="1" applyFill="1" applyBorder="1" applyAlignment="1">
      <alignment horizontal="center" vertical="center"/>
    </xf>
    <xf numFmtId="0" fontId="6" fillId="3" borderId="5" xfId="2" applyFont="1" applyFill="1" applyBorder="1" applyAlignment="1">
      <alignment horizontal="left" vertical="center" wrapText="1"/>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6" fillId="3" borderId="16" xfId="2" applyFont="1" applyFill="1" applyBorder="1" applyAlignment="1">
      <alignment horizontal="center" vertical="center"/>
    </xf>
    <xf numFmtId="0" fontId="6" fillId="3" borderId="17" xfId="2" applyFont="1" applyFill="1" applyBorder="1" applyAlignment="1">
      <alignment horizontal="left" vertical="center" wrapText="1"/>
    </xf>
    <xf numFmtId="0" fontId="6" fillId="3" borderId="1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5" fillId="2" borderId="27"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23"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6" fillId="3" borderId="5" xfId="2" applyFont="1" applyFill="1" applyBorder="1" applyAlignment="1">
      <alignment horizontal="left" vertical="center"/>
    </xf>
    <xf numFmtId="0" fontId="6" fillId="3" borderId="17" xfId="2" applyFont="1" applyFill="1" applyBorder="1" applyAlignment="1">
      <alignment horizontal="left" vertical="center"/>
    </xf>
    <xf numFmtId="0" fontId="4" fillId="0" borderId="0" xfId="2" applyFont="1" applyAlignment="1">
      <alignment horizontal="center" vertical="center"/>
    </xf>
    <xf numFmtId="0" fontId="2" fillId="7" borderId="0" xfId="2" applyFont="1" applyFill="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7" xfId="0" applyFont="1" applyFill="1" applyBorder="1" applyAlignment="1">
      <alignment horizontal="left" vertical="center" wrapText="1"/>
    </xf>
    <xf numFmtId="0" fontId="6" fillId="3" borderId="6" xfId="2" applyFont="1" applyFill="1" applyBorder="1" applyAlignment="1">
      <alignment horizontal="justify" vertical="center" wrapText="1"/>
    </xf>
    <xf numFmtId="0" fontId="6" fillId="3" borderId="17" xfId="2" applyFont="1" applyFill="1" applyBorder="1" applyAlignment="1">
      <alignment horizontal="justify" vertical="center" wrapText="1"/>
    </xf>
    <xf numFmtId="0" fontId="6" fillId="3" borderId="23"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13" fillId="0" borderId="28" xfId="0" applyFont="1" applyBorder="1" applyAlignment="1">
      <alignment horizontal="left" vertical="center"/>
    </xf>
  </cellXfs>
  <cellStyles count="3">
    <cellStyle name="Hipervínculo" xfId="1" builtinId="8"/>
    <cellStyle name="Normal" xfId="0" builtinId="0"/>
    <cellStyle name="Normal 2" xfId="2" xr:uid="{7C611F7F-743B-4503-8DDD-FD44B77E3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List" dx="22" fmlaLink="$F$6" fmlaRange="$H$5:$H$6" noThreeD="1" sel="2" val="0"/>
</file>

<file path=xl/ctrlProps/ctrlProp10.xml><?xml version="1.0" encoding="utf-8"?>
<formControlPr xmlns="http://schemas.microsoft.com/office/spreadsheetml/2009/9/main" objectType="List" dx="22" fmlaLink="$F$19" fmlaRange="$I$5:$I$6" noThreeD="1" sel="2" val="0"/>
</file>

<file path=xl/ctrlProps/ctrlProp11.xml><?xml version="1.0" encoding="utf-8"?>
<formControlPr xmlns="http://schemas.microsoft.com/office/spreadsheetml/2009/9/main" objectType="List" dx="22" fmlaLink="$F$5" fmlaRange="$I$5:$I$6" noThreeD="1" sel="2" val="0"/>
</file>

<file path=xl/ctrlProps/ctrlProp12.xml><?xml version="1.0" encoding="utf-8"?>
<formControlPr xmlns="http://schemas.microsoft.com/office/spreadsheetml/2009/9/main" objectType="List" dx="22" fmlaLink="$F$6" fmlaRange="$I$5:$I$6" noThreeD="1" sel="2" val="0"/>
</file>

<file path=xl/ctrlProps/ctrlProp13.xml><?xml version="1.0" encoding="utf-8"?>
<formControlPr xmlns="http://schemas.microsoft.com/office/spreadsheetml/2009/9/main" objectType="List" dx="22" fmlaLink="$F$7" fmlaRange="$I$5:$I$6" noThreeD="1" sel="2" val="0"/>
</file>

<file path=xl/ctrlProps/ctrlProp14.xml><?xml version="1.0" encoding="utf-8"?>
<formControlPr xmlns="http://schemas.microsoft.com/office/spreadsheetml/2009/9/main" objectType="List" dx="22" fmlaLink="$F$8" fmlaRange="$I$5:$I$6" noThreeD="1" sel="2" val="0"/>
</file>

<file path=xl/ctrlProps/ctrlProp15.xml><?xml version="1.0" encoding="utf-8"?>
<formControlPr xmlns="http://schemas.microsoft.com/office/spreadsheetml/2009/9/main" objectType="List" dx="22" fmlaLink="$F$9" fmlaRange="$I$5:$I$6" noThreeD="1" sel="2" val="0"/>
</file>

<file path=xl/ctrlProps/ctrlProp16.xml><?xml version="1.0" encoding="utf-8"?>
<formControlPr xmlns="http://schemas.microsoft.com/office/spreadsheetml/2009/9/main" objectType="List" dx="22" fmlaLink="$F$10" fmlaRange="$I$5:$I$6" noThreeD="1" sel="2" val="0"/>
</file>

<file path=xl/ctrlProps/ctrlProp17.xml><?xml version="1.0" encoding="utf-8"?>
<formControlPr xmlns="http://schemas.microsoft.com/office/spreadsheetml/2009/9/main" objectType="List" dx="22" fmlaLink="$F$11" fmlaRange="$I$5:$I$6" noThreeD="1" sel="2" val="0"/>
</file>

<file path=xl/ctrlProps/ctrlProp18.xml><?xml version="1.0" encoding="utf-8"?>
<formControlPr xmlns="http://schemas.microsoft.com/office/spreadsheetml/2009/9/main" objectType="List" dx="22" fmlaLink="$F$12" fmlaRange="$I$5:$I$6" noThreeD="1" sel="2" val="0"/>
</file>

<file path=xl/ctrlProps/ctrlProp19.xml><?xml version="1.0" encoding="utf-8"?>
<formControlPr xmlns="http://schemas.microsoft.com/office/spreadsheetml/2009/9/main" objectType="List" dx="22" fmlaLink="$F$13" fmlaRange="$I$5:$I$6" noThreeD="1" sel="2" val="0"/>
</file>

<file path=xl/ctrlProps/ctrlProp2.xml><?xml version="1.0" encoding="utf-8"?>
<formControlPr xmlns="http://schemas.microsoft.com/office/spreadsheetml/2009/9/main" objectType="List" dx="22" fmlaLink="$F$5" fmlaRange="$H$5:$H$6" noThreeD="1" sel="2" val="0"/>
</file>

<file path=xl/ctrlProps/ctrlProp20.xml><?xml version="1.0" encoding="utf-8"?>
<formControlPr xmlns="http://schemas.microsoft.com/office/spreadsheetml/2009/9/main" objectType="List" dx="22" fmlaLink="$F$14" fmlaRange="$I$5:$I$6" noThreeD="1" sel="2" val="0"/>
</file>

<file path=xl/ctrlProps/ctrlProp21.xml><?xml version="1.0" encoding="utf-8"?>
<formControlPr xmlns="http://schemas.microsoft.com/office/spreadsheetml/2009/9/main" objectType="List" dx="22" fmlaLink="$F$15" fmlaRange="$I$5:$I$6" noThreeD="1" sel="2" val="0"/>
</file>

<file path=xl/ctrlProps/ctrlProp22.xml><?xml version="1.0" encoding="utf-8"?>
<formControlPr xmlns="http://schemas.microsoft.com/office/spreadsheetml/2009/9/main" objectType="List" dx="22" fmlaLink="$F$5" fmlaRange="$H$5:$H$6" noThreeD="1" sel="2" val="0"/>
</file>

<file path=xl/ctrlProps/ctrlProp23.xml><?xml version="1.0" encoding="utf-8"?>
<formControlPr xmlns="http://schemas.microsoft.com/office/spreadsheetml/2009/9/main" objectType="List" dx="22" fmlaLink="$F$7" fmlaRange="$H$5:$H$6" noThreeD="1" sel="2" val="0"/>
</file>

<file path=xl/ctrlProps/ctrlProp24.xml><?xml version="1.0" encoding="utf-8"?>
<formControlPr xmlns="http://schemas.microsoft.com/office/spreadsheetml/2009/9/main" objectType="List" dx="22" fmlaLink="$F$9" fmlaRange="$H$5:$H$6" noThreeD="1" sel="2" val="0"/>
</file>

<file path=xl/ctrlProps/ctrlProp25.xml><?xml version="1.0" encoding="utf-8"?>
<formControlPr xmlns="http://schemas.microsoft.com/office/spreadsheetml/2009/9/main" objectType="List" dx="22" fmlaLink="$F$10" fmlaRange="$H$5:$H$6" noThreeD="1" sel="2" val="0"/>
</file>

<file path=xl/ctrlProps/ctrlProp26.xml><?xml version="1.0" encoding="utf-8"?>
<formControlPr xmlns="http://schemas.microsoft.com/office/spreadsheetml/2009/9/main" objectType="List" dx="22" fmlaLink="$F$11" fmlaRange="$H$5:$H$6" noThreeD="1" sel="2" val="0"/>
</file>

<file path=xl/ctrlProps/ctrlProp27.xml><?xml version="1.0" encoding="utf-8"?>
<formControlPr xmlns="http://schemas.microsoft.com/office/spreadsheetml/2009/9/main" objectType="List" dx="22" fmlaLink="$F$5" fmlaRange="$H$5:$H$6" noThreeD="1" sel="2" val="0"/>
</file>

<file path=xl/ctrlProps/ctrlProp28.xml><?xml version="1.0" encoding="utf-8"?>
<formControlPr xmlns="http://schemas.microsoft.com/office/spreadsheetml/2009/9/main" objectType="List" dx="22" fmlaLink="$F$6" fmlaRange="$H$5:$H$6" noThreeD="1" sel="2" val="0"/>
</file>

<file path=xl/ctrlProps/ctrlProp29.xml><?xml version="1.0" encoding="utf-8"?>
<formControlPr xmlns="http://schemas.microsoft.com/office/spreadsheetml/2009/9/main" objectType="List" dx="22" fmlaLink="$F$7" fmlaRange="$H$5:$H$6" noThreeD="1" sel="2" val="0"/>
</file>

<file path=xl/ctrlProps/ctrlProp3.xml><?xml version="1.0" encoding="utf-8"?>
<formControlPr xmlns="http://schemas.microsoft.com/office/spreadsheetml/2009/9/main" objectType="List" dx="22" fmlaLink="$F$5" fmlaRange="$H$5:$H$6" noThreeD="1" sel="2" val="0"/>
</file>

<file path=xl/ctrlProps/ctrlProp30.xml><?xml version="1.0" encoding="utf-8"?>
<formControlPr xmlns="http://schemas.microsoft.com/office/spreadsheetml/2009/9/main" objectType="List" dx="22" fmlaLink="$F$5" fmlaRange="$H$5:$H$6" noThreeD="1" sel="2" val="0"/>
</file>

<file path=xl/ctrlProps/ctrlProp31.xml><?xml version="1.0" encoding="utf-8"?>
<formControlPr xmlns="http://schemas.microsoft.com/office/spreadsheetml/2009/9/main" objectType="List" dx="22" fmlaLink="$F$6" fmlaRange="$H$5:$H$6" noThreeD="1" sel="2" val="0"/>
</file>

<file path=xl/ctrlProps/ctrlProp32.xml><?xml version="1.0" encoding="utf-8"?>
<formControlPr xmlns="http://schemas.microsoft.com/office/spreadsheetml/2009/9/main" objectType="List" dx="22" fmlaLink="$F$7" fmlaRange="$H$5:$H$6" noThreeD="1" sel="2" val="0"/>
</file>

<file path=xl/ctrlProps/ctrlProp33.xml><?xml version="1.0" encoding="utf-8"?>
<formControlPr xmlns="http://schemas.microsoft.com/office/spreadsheetml/2009/9/main" objectType="List" dx="22" fmlaLink="$F$8" fmlaRange="$H$5:$H$6" noThreeD="1" sel="2" val="0"/>
</file>

<file path=xl/ctrlProps/ctrlProp34.xml><?xml version="1.0" encoding="utf-8"?>
<formControlPr xmlns="http://schemas.microsoft.com/office/spreadsheetml/2009/9/main" objectType="List" dx="22" fmlaLink="$F$9" fmlaRange="$H$5:$H$6" noThreeD="1" sel="2" val="0"/>
</file>

<file path=xl/ctrlProps/ctrlProp35.xml><?xml version="1.0" encoding="utf-8"?>
<formControlPr xmlns="http://schemas.microsoft.com/office/spreadsheetml/2009/9/main" objectType="List" dx="22" fmlaLink="$F$10" fmlaRange="$H$5:$H$6" noThreeD="1" sel="2" val="0"/>
</file>

<file path=xl/ctrlProps/ctrlProp36.xml><?xml version="1.0" encoding="utf-8"?>
<formControlPr xmlns="http://schemas.microsoft.com/office/spreadsheetml/2009/9/main" objectType="List" dx="22" fmlaLink="$F$11" fmlaRange="$H$5:$H$6" noThreeD="1" sel="2" val="0"/>
</file>

<file path=xl/ctrlProps/ctrlProp37.xml><?xml version="1.0" encoding="utf-8"?>
<formControlPr xmlns="http://schemas.microsoft.com/office/spreadsheetml/2009/9/main" objectType="List" dx="22" fmlaLink="$F$12" fmlaRange="$H$5:$H$6" noThreeD="1" sel="2" val="0"/>
</file>

<file path=xl/ctrlProps/ctrlProp38.xml><?xml version="1.0" encoding="utf-8"?>
<formControlPr xmlns="http://schemas.microsoft.com/office/spreadsheetml/2009/9/main" objectType="List" dx="22" fmlaLink="$F$5" fmlaRange="$H$5:$H$6" noThreeD="1" sel="2" val="0"/>
</file>

<file path=xl/ctrlProps/ctrlProp39.xml><?xml version="1.0" encoding="utf-8"?>
<formControlPr xmlns="http://schemas.microsoft.com/office/spreadsheetml/2009/9/main" objectType="List" dx="22" fmlaLink="$F$6" fmlaRange="$H$5:$H$6" noThreeD="1" sel="2" val="0"/>
</file>

<file path=xl/ctrlProps/ctrlProp4.xml><?xml version="1.0" encoding="utf-8"?>
<formControlPr xmlns="http://schemas.microsoft.com/office/spreadsheetml/2009/9/main" objectType="List" dx="22" fmlaLink="$F$6" fmlaRange="$H$5:$H$6" noThreeD="1" sel="2" val="0"/>
</file>

<file path=xl/ctrlProps/ctrlProp40.xml><?xml version="1.0" encoding="utf-8"?>
<formControlPr xmlns="http://schemas.microsoft.com/office/spreadsheetml/2009/9/main" objectType="List" dx="22" fmlaLink="$F$7" fmlaRange="$H$5:$H$6" noThreeD="1" sel="2" val="0"/>
</file>

<file path=xl/ctrlProps/ctrlProp41.xml><?xml version="1.0" encoding="utf-8"?>
<formControlPr xmlns="http://schemas.microsoft.com/office/spreadsheetml/2009/9/main" objectType="List" dx="22" fmlaLink="$F$5" fmlaRange="$H$5:$H$6" noThreeD="1" sel="2" val="0"/>
</file>

<file path=xl/ctrlProps/ctrlProp42.xml><?xml version="1.0" encoding="utf-8"?>
<formControlPr xmlns="http://schemas.microsoft.com/office/spreadsheetml/2009/9/main" objectType="List" dx="22" fmlaLink="$F$6" fmlaRange="$H$5:$H$6" noThreeD="1" sel="2" val="0"/>
</file>

<file path=xl/ctrlProps/ctrlProp43.xml><?xml version="1.0" encoding="utf-8"?>
<formControlPr xmlns="http://schemas.microsoft.com/office/spreadsheetml/2009/9/main" objectType="List" dx="22" fmlaLink="$F$7" fmlaRange="$H$5:$H$6" noThreeD="1" sel="2" val="0"/>
</file>

<file path=xl/ctrlProps/ctrlProp44.xml><?xml version="1.0" encoding="utf-8"?>
<formControlPr xmlns="http://schemas.microsoft.com/office/spreadsheetml/2009/9/main" objectType="List" dx="22" fmlaLink="$F$5" fmlaRange="$H$5:$H$6" noThreeD="1" sel="2" val="0"/>
</file>

<file path=xl/ctrlProps/ctrlProp45.xml><?xml version="1.0" encoding="utf-8"?>
<formControlPr xmlns="http://schemas.microsoft.com/office/spreadsheetml/2009/9/main" objectType="List" dx="22" fmlaLink="$F$6" fmlaRange="$H$5:$H$6" noThreeD="1" sel="2" val="0"/>
</file>

<file path=xl/ctrlProps/ctrlProp46.xml><?xml version="1.0" encoding="utf-8"?>
<formControlPr xmlns="http://schemas.microsoft.com/office/spreadsheetml/2009/9/main" objectType="List" dx="22" fmlaLink="$F$7" fmlaRange="$H$5:$H$6" noThreeD="1" sel="2" val="0"/>
</file>

<file path=xl/ctrlProps/ctrlProp47.xml><?xml version="1.0" encoding="utf-8"?>
<formControlPr xmlns="http://schemas.microsoft.com/office/spreadsheetml/2009/9/main" objectType="List" dx="22" fmlaLink="$F$5" fmlaRange="$H$5:$H$6" noThreeD="1" sel="2" val="0"/>
</file>

<file path=xl/ctrlProps/ctrlProp48.xml><?xml version="1.0" encoding="utf-8"?>
<formControlPr xmlns="http://schemas.microsoft.com/office/spreadsheetml/2009/9/main" objectType="List" dx="22" fmlaLink="$F$6" fmlaRange="$H$5:$H$6" noThreeD="1" sel="2" val="0"/>
</file>

<file path=xl/ctrlProps/ctrlProp49.xml><?xml version="1.0" encoding="utf-8"?>
<formControlPr xmlns="http://schemas.microsoft.com/office/spreadsheetml/2009/9/main" objectType="List" dx="22" fmlaLink="$F$7" fmlaRange="$H$5:$H$6" noThreeD="1" sel="2" val="0"/>
</file>

<file path=xl/ctrlProps/ctrlProp5.xml><?xml version="1.0" encoding="utf-8"?>
<formControlPr xmlns="http://schemas.microsoft.com/office/spreadsheetml/2009/9/main" objectType="List" dx="22" fmlaLink="$F$7" fmlaRange="$H$5:$H$6" noThreeD="1" sel="2" val="0"/>
</file>

<file path=xl/ctrlProps/ctrlProp6.xml><?xml version="1.0" encoding="utf-8"?>
<formControlPr xmlns="http://schemas.microsoft.com/office/spreadsheetml/2009/9/main" objectType="List" dx="22" fmlaLink="$F$20" fmlaRange="$I$5:$I$6" noThreeD="1" sel="2" val="0"/>
</file>

<file path=xl/ctrlProps/ctrlProp7.xml><?xml version="1.0" encoding="utf-8"?>
<formControlPr xmlns="http://schemas.microsoft.com/office/spreadsheetml/2009/9/main" objectType="List" dx="22" fmlaLink="$F$16" fmlaRange="$I$5:$I$6" noThreeD="1" sel="2" val="0"/>
</file>

<file path=xl/ctrlProps/ctrlProp8.xml><?xml version="1.0" encoding="utf-8"?>
<formControlPr xmlns="http://schemas.microsoft.com/office/spreadsheetml/2009/9/main" objectType="List" dx="22" fmlaLink="$F$17" fmlaRange="$I$5:$I$6" noThreeD="1" sel="2" val="0"/>
</file>

<file path=xl/ctrlProps/ctrlProp9.xml><?xml version="1.0" encoding="utf-8"?>
<formControlPr xmlns="http://schemas.microsoft.com/office/spreadsheetml/2009/9/main" objectType="List" dx="22" fmlaLink="$F$18"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6</xdr:col>
          <xdr:colOff>0</xdr:colOff>
          <xdr:row>5</xdr:row>
          <xdr:rowOff>304800</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4</xdr:row>
          <xdr:rowOff>295275</xdr:rowOff>
        </xdr:to>
        <xdr:sp macro="" textlink="">
          <xdr:nvSpPr>
            <xdr:cNvPr id="15361" name="List Box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5</xdr:row>
          <xdr:rowOff>295275</xdr:rowOff>
        </xdr:to>
        <xdr:sp macro="" textlink="">
          <xdr:nvSpPr>
            <xdr:cNvPr id="15362" name="List Box 2" hidden="1">
              <a:extLst>
                <a:ext uri="{63B3BB69-23CF-44E3-9099-C40C66FF867C}">
                  <a14:compatExt spid="_x0000_s15362"/>
                </a:ext>
                <a:ext uri="{FF2B5EF4-FFF2-40B4-BE49-F238E27FC236}">
                  <a16:creationId xmlns:a16="http://schemas.microsoft.com/office/drawing/2014/main" id="{00000000-0008-0000-0B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9525</xdr:rowOff>
        </xdr:from>
        <xdr:to>
          <xdr:col>5</xdr:col>
          <xdr:colOff>723900</xdr:colOff>
          <xdr:row>6</xdr:row>
          <xdr:rowOff>295275</xdr:rowOff>
        </xdr:to>
        <xdr:sp macro="" textlink="">
          <xdr:nvSpPr>
            <xdr:cNvPr id="15363" name="List Box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18</xdr:row>
          <xdr:rowOff>238125</xdr:rowOff>
        </xdr:from>
        <xdr:to>
          <xdr:col>5</xdr:col>
          <xdr:colOff>733425</xdr:colOff>
          <xdr:row>19</xdr:row>
          <xdr:rowOff>247650</xdr:rowOff>
        </xdr:to>
        <xdr:sp macro="" textlink="">
          <xdr:nvSpPr>
            <xdr:cNvPr id="13328" name="List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247650</xdr:rowOff>
        </xdr:from>
        <xdr:to>
          <xdr:col>5</xdr:col>
          <xdr:colOff>733425</xdr:colOff>
          <xdr:row>15</xdr:row>
          <xdr:rowOff>257175</xdr:rowOff>
        </xdr:to>
        <xdr:sp macro="" textlink="">
          <xdr:nvSpPr>
            <xdr:cNvPr id="13340" name="List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238125</xdr:rowOff>
        </xdr:from>
        <xdr:to>
          <xdr:col>5</xdr:col>
          <xdr:colOff>733425</xdr:colOff>
          <xdr:row>16</xdr:row>
          <xdr:rowOff>247650</xdr:rowOff>
        </xdr:to>
        <xdr:sp macro="" textlink="">
          <xdr:nvSpPr>
            <xdr:cNvPr id="13341" name="List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238125</xdr:rowOff>
        </xdr:from>
        <xdr:to>
          <xdr:col>5</xdr:col>
          <xdr:colOff>733425</xdr:colOff>
          <xdr:row>17</xdr:row>
          <xdr:rowOff>247650</xdr:rowOff>
        </xdr:to>
        <xdr:sp macro="" textlink="">
          <xdr:nvSpPr>
            <xdr:cNvPr id="13342" name="List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17</xdr:row>
          <xdr:rowOff>238125</xdr:rowOff>
        </xdr:from>
        <xdr:to>
          <xdr:col>5</xdr:col>
          <xdr:colOff>733425</xdr:colOff>
          <xdr:row>18</xdr:row>
          <xdr:rowOff>247650</xdr:rowOff>
        </xdr:to>
        <xdr:sp macro="" textlink="">
          <xdr:nvSpPr>
            <xdr:cNvPr id="13343" name="List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5</xdr:col>
          <xdr:colOff>733425</xdr:colOff>
          <xdr:row>5</xdr:row>
          <xdr:rowOff>9525</xdr:rowOff>
        </xdr:to>
        <xdr:sp macro="" textlink="">
          <xdr:nvSpPr>
            <xdr:cNvPr id="13344" name="List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5</xdr:col>
          <xdr:colOff>733425</xdr:colOff>
          <xdr:row>6</xdr:row>
          <xdr:rowOff>28575</xdr:rowOff>
        </xdr:to>
        <xdr:sp macro="" textlink="">
          <xdr:nvSpPr>
            <xdr:cNvPr id="13345" name="List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xdr:rowOff>
        </xdr:from>
        <xdr:to>
          <xdr:col>5</xdr:col>
          <xdr:colOff>733425</xdr:colOff>
          <xdr:row>6</xdr:row>
          <xdr:rowOff>314325</xdr:rowOff>
        </xdr:to>
        <xdr:sp macro="" textlink="">
          <xdr:nvSpPr>
            <xdr:cNvPr id="13346" name="List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304800</xdr:rowOff>
        </xdr:from>
        <xdr:to>
          <xdr:col>5</xdr:col>
          <xdr:colOff>733425</xdr:colOff>
          <xdr:row>7</xdr:row>
          <xdr:rowOff>266700</xdr:rowOff>
        </xdr:to>
        <xdr:sp macro="" textlink="">
          <xdr:nvSpPr>
            <xdr:cNvPr id="13347" name="List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247650</xdr:rowOff>
        </xdr:from>
        <xdr:to>
          <xdr:col>5</xdr:col>
          <xdr:colOff>733425</xdr:colOff>
          <xdr:row>8</xdr:row>
          <xdr:rowOff>257175</xdr:rowOff>
        </xdr:to>
        <xdr:sp macro="" textlink="">
          <xdr:nvSpPr>
            <xdr:cNvPr id="13348" name="List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247650</xdr:rowOff>
        </xdr:from>
        <xdr:to>
          <xdr:col>5</xdr:col>
          <xdr:colOff>733425</xdr:colOff>
          <xdr:row>9</xdr:row>
          <xdr:rowOff>257175</xdr:rowOff>
        </xdr:to>
        <xdr:sp macro="" textlink="">
          <xdr:nvSpPr>
            <xdr:cNvPr id="13349" name="List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247650</xdr:rowOff>
        </xdr:from>
        <xdr:to>
          <xdr:col>5</xdr:col>
          <xdr:colOff>733425</xdr:colOff>
          <xdr:row>10</xdr:row>
          <xdr:rowOff>257175</xdr:rowOff>
        </xdr:to>
        <xdr:sp macro="" textlink="">
          <xdr:nvSpPr>
            <xdr:cNvPr id="13350" name="List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247650</xdr:rowOff>
        </xdr:from>
        <xdr:to>
          <xdr:col>5</xdr:col>
          <xdr:colOff>733425</xdr:colOff>
          <xdr:row>11</xdr:row>
          <xdr:rowOff>257175</xdr:rowOff>
        </xdr:to>
        <xdr:sp macro="" textlink="">
          <xdr:nvSpPr>
            <xdr:cNvPr id="13351" name="List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11</xdr:row>
          <xdr:rowOff>247650</xdr:rowOff>
        </xdr:from>
        <xdr:to>
          <xdr:col>5</xdr:col>
          <xdr:colOff>733425</xdr:colOff>
          <xdr:row>12</xdr:row>
          <xdr:rowOff>257175</xdr:rowOff>
        </xdr:to>
        <xdr:sp macro="" textlink="">
          <xdr:nvSpPr>
            <xdr:cNvPr id="13352" name="List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247650</xdr:rowOff>
        </xdr:from>
        <xdr:to>
          <xdr:col>5</xdr:col>
          <xdr:colOff>733425</xdr:colOff>
          <xdr:row>13</xdr:row>
          <xdr:rowOff>257175</xdr:rowOff>
        </xdr:to>
        <xdr:sp macro="" textlink="">
          <xdr:nvSpPr>
            <xdr:cNvPr id="13353" name="List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247650</xdr:rowOff>
        </xdr:from>
        <xdr:to>
          <xdr:col>5</xdr:col>
          <xdr:colOff>733425</xdr:colOff>
          <xdr:row>14</xdr:row>
          <xdr:rowOff>257175</xdr:rowOff>
        </xdr:to>
        <xdr:sp macro="" textlink="">
          <xdr:nvSpPr>
            <xdr:cNvPr id="13354" name="List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66675</xdr:rowOff>
        </xdr:from>
        <xdr:to>
          <xdr:col>5</xdr:col>
          <xdr:colOff>723900</xdr:colOff>
          <xdr:row>4</xdr:row>
          <xdr:rowOff>352425</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85725</xdr:rowOff>
        </xdr:from>
        <xdr:to>
          <xdr:col>5</xdr:col>
          <xdr:colOff>723900</xdr:colOff>
          <xdr:row>6</xdr:row>
          <xdr:rowOff>371475</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xdr:row>
          <xdr:rowOff>0</xdr:rowOff>
        </xdr:from>
        <xdr:to>
          <xdr:col>5</xdr:col>
          <xdr:colOff>723900</xdr:colOff>
          <xdr:row>8</xdr:row>
          <xdr:rowOff>285750</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9525</xdr:rowOff>
        </xdr:from>
        <xdr:to>
          <xdr:col>5</xdr:col>
          <xdr:colOff>723900</xdr:colOff>
          <xdr:row>9</xdr:row>
          <xdr:rowOff>295275</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10</xdr:row>
          <xdr:rowOff>95250</xdr:rowOff>
        </xdr:from>
        <xdr:to>
          <xdr:col>5</xdr:col>
          <xdr:colOff>723900</xdr:colOff>
          <xdr:row>10</xdr:row>
          <xdr:rowOff>352425</xdr:rowOff>
        </xdr:to>
        <xdr:sp macro="" textlink="">
          <xdr:nvSpPr>
            <xdr:cNvPr id="6150" name="List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5</xdr:row>
          <xdr:rowOff>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6</xdr:row>
          <xdr:rowOff>0</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0</xdr:rowOff>
        </xdr:from>
        <xdr:to>
          <xdr:col>5</xdr:col>
          <xdr:colOff>723900</xdr:colOff>
          <xdr:row>4</xdr:row>
          <xdr:rowOff>285750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38100</xdr:rowOff>
        </xdr:from>
        <xdr:to>
          <xdr:col>5</xdr:col>
          <xdr:colOff>723900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6</xdr:row>
          <xdr:rowOff>114300</xdr:rowOff>
        </xdr:from>
        <xdr:to>
          <xdr:col>5</xdr:col>
          <xdr:colOff>723900</xdr:colOff>
          <xdr:row>6</xdr:row>
          <xdr:rowOff>400050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7</xdr:row>
          <xdr:rowOff>28575</xdr:rowOff>
        </xdr:from>
        <xdr:to>
          <xdr:col>5</xdr:col>
          <xdr:colOff>723900</xdr:colOff>
          <xdr:row>7</xdr:row>
          <xdr:rowOff>314325</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8</xdr:row>
          <xdr:rowOff>19050</xdr:rowOff>
        </xdr:from>
        <xdr:to>
          <xdr:col>5</xdr:col>
          <xdr:colOff>723900</xdr:colOff>
          <xdr:row>9</xdr:row>
          <xdr:rowOff>9525</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9</xdr:row>
          <xdr:rowOff>28575</xdr:rowOff>
        </xdr:from>
        <xdr:to>
          <xdr:col>5</xdr:col>
          <xdr:colOff>723900</xdr:colOff>
          <xdr:row>9</xdr:row>
          <xdr:rowOff>314325</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10</xdr:row>
          <xdr:rowOff>19050</xdr:rowOff>
        </xdr:from>
        <xdr:to>
          <xdr:col>5</xdr:col>
          <xdr:colOff>723900</xdr:colOff>
          <xdr:row>10</xdr:row>
          <xdr:rowOff>304800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11</xdr:row>
          <xdr:rowOff>0</xdr:rowOff>
        </xdr:from>
        <xdr:to>
          <xdr:col>5</xdr:col>
          <xdr:colOff>723900</xdr:colOff>
          <xdr:row>11</xdr:row>
          <xdr:rowOff>285750</xdr:rowOff>
        </xdr:to>
        <xdr:sp macro="" textlink="">
          <xdr:nvSpPr>
            <xdr:cNvPr id="8200" name="List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0</xdr:rowOff>
        </xdr:from>
        <xdr:to>
          <xdr:col>5</xdr:col>
          <xdr:colOff>723900</xdr:colOff>
          <xdr:row>4</xdr:row>
          <xdr:rowOff>285750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0</xdr:rowOff>
        </xdr:from>
        <xdr:to>
          <xdr:col>5</xdr:col>
          <xdr:colOff>723900</xdr:colOff>
          <xdr:row>5</xdr:row>
          <xdr:rowOff>285750</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104775</xdr:rowOff>
        </xdr:from>
        <xdr:to>
          <xdr:col>5</xdr:col>
          <xdr:colOff>714375</xdr:colOff>
          <xdr:row>4</xdr:row>
          <xdr:rowOff>390525</xdr:rowOff>
        </xdr:to>
        <xdr:sp macro="" textlink="">
          <xdr:nvSpPr>
            <xdr:cNvPr id="14337" name="List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28575</xdr:rowOff>
        </xdr:from>
        <xdr:to>
          <xdr:col>5</xdr:col>
          <xdr:colOff>714375</xdr:colOff>
          <xdr:row>5</xdr:row>
          <xdr:rowOff>314325</xdr:rowOff>
        </xdr:to>
        <xdr:sp macro="" textlink="">
          <xdr:nvSpPr>
            <xdr:cNvPr id="14338" name="List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6</xdr:row>
          <xdr:rowOff>28575</xdr:rowOff>
        </xdr:from>
        <xdr:to>
          <xdr:col>5</xdr:col>
          <xdr:colOff>714375</xdr:colOff>
          <xdr:row>6</xdr:row>
          <xdr:rowOff>314325</xdr:rowOff>
        </xdr:to>
        <xdr:sp macro="" textlink="">
          <xdr:nvSpPr>
            <xdr:cNvPr id="14339" name="List Box 3" hidden="1">
              <a:extLst>
                <a:ext uri="{63B3BB69-23CF-44E3-9099-C40C66FF867C}">
                  <a14:compatExt spid="_x0000_s14339"/>
                </a:ext>
                <a:ext uri="{FF2B5EF4-FFF2-40B4-BE49-F238E27FC236}">
                  <a16:creationId xmlns:a16="http://schemas.microsoft.com/office/drawing/2014/main" id="{00000000-0008-0000-09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43.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vmlDrawing" Target="../drawings/vmlDrawing1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4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vmlDrawing" Target="../drawings/vmlDrawing2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49.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vmlDrawing" Target="../drawings/vmlDrawing2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7.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vmlDrawing" Target="../drawings/vmlDrawing8.v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9.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vmlDrawing" Target="../drawings/vmlDrawing10.v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13.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vmlDrawing" Target="../drawings/vmlDrawing14.vml"/><Relationship Id="rId9" Type="http://schemas.openxmlformats.org/officeDocument/2006/relationships/ctrlProp" Target="../ctrlProps/ctrlProp3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drawing" Target="../drawings/drawing7.xml"/><Relationship Id="rId7" Type="http://schemas.openxmlformats.org/officeDocument/2006/relationships/ctrlProp" Target="../ctrlProps/ctrlProp39.xml"/><Relationship Id="rId2" Type="http://schemas.openxmlformats.org/officeDocument/2006/relationships/printerSettings" Target="../printerSettings/printerSettings9.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38.xml"/><Relationship Id="rId5" Type="http://schemas.openxmlformats.org/officeDocument/2006/relationships/vmlDrawing" Target="../drawings/vmlDrawing16.vml"/><Relationship Id="rId4" Type="http://schemas.openxmlformats.org/officeDocument/2006/relationships/vmlDrawing" Target="../drawings/vmlDrawing1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EFEF-6D00-4AD9-BE17-7259D6F80D34}">
  <sheetPr codeName="Hoja1">
    <pageSetUpPr fitToPage="1"/>
  </sheetPr>
  <dimension ref="B2:K13"/>
  <sheetViews>
    <sheetView tabSelected="1" zoomScaleNormal="100" workbookViewId="0">
      <selection activeCell="G19" sqref="G19"/>
    </sheetView>
  </sheetViews>
  <sheetFormatPr baseColWidth="10" defaultRowHeight="15"/>
  <cols>
    <col min="1" max="1" width="5.7109375" customWidth="1"/>
  </cols>
  <sheetData>
    <row r="2" spans="2:11" ht="26.25">
      <c r="B2" s="154" t="s">
        <v>169</v>
      </c>
      <c r="C2" s="154"/>
      <c r="D2" s="154"/>
      <c r="E2" s="154"/>
      <c r="F2" s="154"/>
      <c r="G2" s="154"/>
      <c r="H2" s="154"/>
      <c r="I2" s="154"/>
      <c r="J2" s="144"/>
      <c r="K2" s="144"/>
    </row>
    <row r="3" spans="2:11" ht="40.5" customHeight="1">
      <c r="B3" s="155" t="s">
        <v>88</v>
      </c>
      <c r="C3" s="155"/>
      <c r="D3" s="155"/>
      <c r="E3" s="155"/>
      <c r="F3" s="155"/>
      <c r="G3" s="155"/>
      <c r="H3" s="155"/>
      <c r="I3" s="155"/>
      <c r="J3" s="144"/>
      <c r="K3" s="144"/>
    </row>
    <row r="4" spans="2:11" ht="20.25">
      <c r="B4" s="145"/>
      <c r="C4" s="145"/>
      <c r="D4" s="145"/>
      <c r="E4" s="145"/>
      <c r="F4" s="145"/>
      <c r="G4" s="145"/>
      <c r="H4" s="145"/>
      <c r="I4" s="145"/>
      <c r="J4" s="145"/>
      <c r="K4" s="145"/>
    </row>
    <row r="5" spans="2:11" ht="48" customHeight="1">
      <c r="B5" s="156" t="s">
        <v>175</v>
      </c>
      <c r="C5" s="156"/>
      <c r="D5" s="156"/>
      <c r="E5" s="156"/>
      <c r="F5" s="156"/>
      <c r="G5" s="156"/>
      <c r="H5" s="156"/>
      <c r="I5" s="156"/>
      <c r="J5" s="146"/>
      <c r="K5" s="146"/>
    </row>
    <row r="7" spans="2:11" ht="75" customHeight="1">
      <c r="B7" s="152" t="s">
        <v>176</v>
      </c>
      <c r="C7" s="152"/>
      <c r="D7" s="152"/>
      <c r="E7" s="152"/>
      <c r="F7" s="152"/>
      <c r="G7" s="152"/>
      <c r="H7" s="152"/>
      <c r="I7" s="152"/>
      <c r="J7" s="147"/>
      <c r="K7" s="147"/>
    </row>
    <row r="9" spans="2:11" ht="41.25" customHeight="1">
      <c r="B9" s="156" t="s">
        <v>171</v>
      </c>
      <c r="C9" s="156"/>
      <c r="D9" s="156"/>
      <c r="E9" s="156"/>
      <c r="F9" s="156"/>
      <c r="G9" s="156"/>
      <c r="H9" s="156"/>
      <c r="I9" s="156"/>
    </row>
    <row r="11" spans="2:11">
      <c r="B11" s="153" t="s">
        <v>170</v>
      </c>
      <c r="C11" s="153"/>
      <c r="D11" s="153"/>
      <c r="E11" s="153"/>
      <c r="F11" s="153"/>
      <c r="G11" s="153"/>
      <c r="H11" s="153"/>
      <c r="I11" s="153"/>
      <c r="J11" s="148"/>
      <c r="K11" s="148"/>
    </row>
    <row r="13" spans="2:11">
      <c r="B13" s="152" t="s">
        <v>172</v>
      </c>
      <c r="C13" s="152"/>
      <c r="D13" s="152"/>
      <c r="E13" s="152"/>
      <c r="F13" s="152"/>
      <c r="G13" s="152"/>
      <c r="H13" s="152"/>
      <c r="I13" s="152"/>
    </row>
  </sheetData>
  <sheetProtection algorithmName="SHA-512" hashValue="ehUcAv9wiPGl3tGLs9P6HOXgYdB2fT4egQ1+7GgEKiOkQRqnpLzxsW8PTqamXNHLlRNrsbrESwoDAOmp59AAVw==" saltValue="oEm11DIchHAzOJuzxO+HSw==" spinCount="100000" sheet="1" objects="1" scenarios="1"/>
  <mergeCells count="7">
    <mergeCell ref="B13:I13"/>
    <mergeCell ref="B11:I11"/>
    <mergeCell ref="B2:I2"/>
    <mergeCell ref="B3:I3"/>
    <mergeCell ref="B5:I5"/>
    <mergeCell ref="B7:I7"/>
    <mergeCell ref="B9:I9"/>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7F360-BC2E-4092-8B1A-1B9142D4B718}">
  <sheetPr codeName="Hoja11">
    <pageSetUpPr fitToPage="1"/>
  </sheetPr>
  <dimension ref="A2:H9"/>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9"/>
      <c r="B2" s="9"/>
      <c r="C2" s="38" t="s">
        <v>133</v>
      </c>
      <c r="D2" s="10"/>
      <c r="E2" s="136"/>
      <c r="F2" s="137" t="s">
        <v>166</v>
      </c>
    </row>
    <row r="3" spans="1:8" ht="21" customHeight="1">
      <c r="B3" s="83" t="s">
        <v>3</v>
      </c>
      <c r="C3" s="84" t="s">
        <v>4</v>
      </c>
      <c r="D3" s="85" t="s">
        <v>2</v>
      </c>
      <c r="E3" s="5"/>
      <c r="F3" s="5"/>
    </row>
    <row r="4" spans="1:8" ht="21" customHeight="1">
      <c r="B4" s="86" t="s">
        <v>134</v>
      </c>
      <c r="C4" s="160" t="s">
        <v>135</v>
      </c>
      <c r="D4" s="164"/>
      <c r="E4" s="35"/>
      <c r="F4" s="45">
        <f>IF(SUMIF(F5:F7,1,E5:E7)&gt;15,15,SUMIF(F5:F7,1,E5:E7))</f>
        <v>0</v>
      </c>
    </row>
    <row r="5" spans="1:8" ht="38.25">
      <c r="A5" s="76"/>
      <c r="B5" s="116" t="s">
        <v>136</v>
      </c>
      <c r="C5" s="63" t="s">
        <v>137</v>
      </c>
      <c r="D5" s="88" t="s">
        <v>55</v>
      </c>
      <c r="E5" s="64">
        <v>15</v>
      </c>
      <c r="F5" s="141">
        <v>2</v>
      </c>
      <c r="H5" t="s">
        <v>83</v>
      </c>
    </row>
    <row r="6" spans="1:8" ht="25.5">
      <c r="A6" s="76"/>
      <c r="B6" s="116" t="s">
        <v>138</v>
      </c>
      <c r="C6" s="63" t="s">
        <v>139</v>
      </c>
      <c r="D6" s="88" t="s">
        <v>55</v>
      </c>
      <c r="E6" s="64">
        <v>5</v>
      </c>
      <c r="F6" s="141">
        <v>2</v>
      </c>
      <c r="H6" t="s">
        <v>81</v>
      </c>
    </row>
    <row r="7" spans="1:8" ht="26.25" thickBot="1">
      <c r="A7" s="76"/>
      <c r="B7" s="117" t="s">
        <v>140</v>
      </c>
      <c r="C7" s="92" t="s">
        <v>141</v>
      </c>
      <c r="D7" s="93" t="s">
        <v>55</v>
      </c>
      <c r="E7" s="64">
        <v>10</v>
      </c>
      <c r="F7" s="141">
        <v>2</v>
      </c>
    </row>
    <row r="9" spans="1:8">
      <c r="C9" s="121"/>
    </row>
  </sheetData>
  <sheetProtection algorithmName="SHA-512" hashValue="3sq4Lw7T7E9AoxUNgJczaqg/h0h8+pV+AW1ebYMd27VqlHEvdZ/YrJbkUyxg17p55W5cNUn1vqStXwi5N4rRsg==" saltValue="nFfrzWMeKqGt8bLpO8LYow==" spinCount="100000" sheet="1" objects="1" scenarios="1"/>
  <mergeCells count="1">
    <mergeCell ref="C4:D4"/>
  </mergeCells>
  <pageMargins left="0.23622047244094491" right="0.23622047244094491" top="0.74803149606299213" bottom="0.74803149606299213" header="0.31496062992125984" footer="0.31496062992125984"/>
  <pageSetup paperSize="9" fitToWidth="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List Box 1">
              <controlPr locked="0" defaultSize="0" autoLine="0" autoPict="0">
                <anchor>
                  <from>
                    <xdr:col>5</xdr:col>
                    <xdr:colOff>9525</xdr:colOff>
                    <xdr:row>4</xdr:row>
                    <xdr:rowOff>104775</xdr:rowOff>
                  </from>
                  <to>
                    <xdr:col>5</xdr:col>
                    <xdr:colOff>714375</xdr:colOff>
                    <xdr:row>4</xdr:row>
                    <xdr:rowOff>390525</xdr:rowOff>
                  </to>
                </anchor>
              </controlPr>
            </control>
          </mc:Choice>
        </mc:AlternateContent>
        <mc:AlternateContent xmlns:mc="http://schemas.openxmlformats.org/markup-compatibility/2006">
          <mc:Choice Requires="x14">
            <control shapeId="14338" r:id="rId6" name="List Box 2">
              <controlPr locked="0" defaultSize="0" autoLine="0" autoPict="0">
                <anchor>
                  <from>
                    <xdr:col>5</xdr:col>
                    <xdr:colOff>9525</xdr:colOff>
                    <xdr:row>5</xdr:row>
                    <xdr:rowOff>28575</xdr:rowOff>
                  </from>
                  <to>
                    <xdr:col>5</xdr:col>
                    <xdr:colOff>714375</xdr:colOff>
                    <xdr:row>5</xdr:row>
                    <xdr:rowOff>314325</xdr:rowOff>
                  </to>
                </anchor>
              </controlPr>
            </control>
          </mc:Choice>
        </mc:AlternateContent>
        <mc:AlternateContent xmlns:mc="http://schemas.openxmlformats.org/markup-compatibility/2006">
          <mc:Choice Requires="x14">
            <control shapeId="14339" r:id="rId7" name="List Box 3">
              <controlPr locked="0" defaultSize="0" autoLine="0" autoPict="0">
                <anchor>
                  <from>
                    <xdr:col>5</xdr:col>
                    <xdr:colOff>9525</xdr:colOff>
                    <xdr:row>6</xdr:row>
                    <xdr:rowOff>28575</xdr:rowOff>
                  </from>
                  <to>
                    <xdr:col>5</xdr:col>
                    <xdr:colOff>714375</xdr:colOff>
                    <xdr:row>6</xdr:row>
                    <xdr:rowOff>314325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7"/>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12"/>
      <c r="B2" s="12"/>
      <c r="C2" s="38" t="s">
        <v>67</v>
      </c>
      <c r="D2" s="14"/>
      <c r="E2" s="136"/>
      <c r="F2" s="137" t="s">
        <v>166</v>
      </c>
    </row>
    <row r="3" spans="1:8" ht="21" customHeight="1">
      <c r="A3" s="50"/>
      <c r="B3" s="40" t="s">
        <v>3</v>
      </c>
      <c r="C3" s="18" t="s">
        <v>4</v>
      </c>
      <c r="D3" s="19" t="s">
        <v>2</v>
      </c>
      <c r="E3" s="5"/>
      <c r="F3" s="5"/>
    </row>
    <row r="4" spans="1:8" ht="21" customHeight="1">
      <c r="A4" s="51"/>
      <c r="B4" s="41" t="s">
        <v>68</v>
      </c>
      <c r="C4" s="150" t="s">
        <v>69</v>
      </c>
      <c r="D4" s="181"/>
      <c r="E4" s="36"/>
      <c r="F4" s="45">
        <f>IF(SUMIF(F5:F7,1,E5:E7)&gt;5,5,SUMIF(F5:F7,1,E5:E7))</f>
        <v>0</v>
      </c>
    </row>
    <row r="5" spans="1:8" ht="24.75" customHeight="1">
      <c r="A5" s="12"/>
      <c r="B5" s="23" t="s">
        <v>70</v>
      </c>
      <c r="C5" s="8" t="s">
        <v>71</v>
      </c>
      <c r="D5" s="20" t="s">
        <v>55</v>
      </c>
      <c r="E5" s="1">
        <v>1</v>
      </c>
      <c r="F5" s="142">
        <v>2</v>
      </c>
      <c r="H5" t="s">
        <v>83</v>
      </c>
    </row>
    <row r="6" spans="1:8" ht="24.75" customHeight="1">
      <c r="A6" s="12"/>
      <c r="B6" s="23" t="s">
        <v>72</v>
      </c>
      <c r="C6" s="8" t="s">
        <v>73</v>
      </c>
      <c r="D6" s="20" t="s">
        <v>55</v>
      </c>
      <c r="E6" s="1">
        <v>1</v>
      </c>
      <c r="F6" s="142">
        <v>2</v>
      </c>
      <c r="H6" t="s">
        <v>81</v>
      </c>
    </row>
    <row r="7" spans="1:8" ht="24.75" customHeight="1" thickBot="1">
      <c r="A7" s="12"/>
      <c r="B7" s="49" t="s">
        <v>74</v>
      </c>
      <c r="C7" s="21" t="s">
        <v>75</v>
      </c>
      <c r="D7" s="22" t="s">
        <v>55</v>
      </c>
      <c r="E7" s="1">
        <v>5</v>
      </c>
      <c r="F7" s="142">
        <v>2</v>
      </c>
    </row>
  </sheetData>
  <sheetProtection algorithmName="SHA-512" hashValue="+RhKdcyNC48AfasP354S1XfdSjbrOEXFRfgePvMqLGNOgtSpQYh+e6z9XowhXKRbqBXygZteud1xQrRbs3wUlQ==" saltValue="PuCLEeYgSVIIekdAVHOLCA==" spinCount="100000" sheet="1" objects="1" scenarios="1"/>
  <mergeCells count="1">
    <mergeCell ref="C4:D4"/>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7AC4A-7C7E-4151-BDDA-481810666E4F}">
  <sheetPr codeName="Hoja12">
    <pageSetUpPr fitToPage="1"/>
  </sheetPr>
  <dimension ref="A2:H9"/>
  <sheetViews>
    <sheetView workbookViewId="0">
      <selection activeCell="G22" sqref="G2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9"/>
      <c r="B2" s="9"/>
      <c r="C2" s="38" t="s">
        <v>142</v>
      </c>
      <c r="D2" s="10"/>
      <c r="E2" s="136"/>
      <c r="F2" s="137" t="s">
        <v>166</v>
      </c>
    </row>
    <row r="3" spans="1:8" ht="21" customHeight="1">
      <c r="B3" s="83" t="s">
        <v>3</v>
      </c>
      <c r="C3" s="84" t="s">
        <v>4</v>
      </c>
      <c r="D3" s="85" t="s">
        <v>2</v>
      </c>
      <c r="E3" s="5"/>
      <c r="F3" s="5"/>
    </row>
    <row r="4" spans="1:8" ht="21" customHeight="1">
      <c r="B4" s="86" t="s">
        <v>143</v>
      </c>
      <c r="C4" s="160" t="s">
        <v>144</v>
      </c>
      <c r="D4" s="164"/>
      <c r="E4" s="35"/>
      <c r="F4" s="45">
        <f>IF(SUMIF(F5:F7,1,E5:E7)&gt;20,20,SUMIF(F5:F7,1,E5:E7))</f>
        <v>0</v>
      </c>
    </row>
    <row r="5" spans="1:8" ht="24.75" customHeight="1">
      <c r="A5" s="122"/>
      <c r="B5" s="105" t="s">
        <v>145</v>
      </c>
      <c r="C5" s="103" t="s">
        <v>146</v>
      </c>
      <c r="D5" s="106" t="s">
        <v>55</v>
      </c>
      <c r="E5" s="104">
        <v>20</v>
      </c>
      <c r="F5" s="143">
        <v>2</v>
      </c>
      <c r="H5" t="s">
        <v>83</v>
      </c>
    </row>
    <row r="6" spans="1:8" ht="24.75" customHeight="1">
      <c r="A6" s="122"/>
      <c r="B6" s="105" t="s">
        <v>147</v>
      </c>
      <c r="C6" s="103" t="s">
        <v>148</v>
      </c>
      <c r="D6" s="106" t="s">
        <v>55</v>
      </c>
      <c r="E6" s="104">
        <v>10</v>
      </c>
      <c r="F6" s="143">
        <v>2</v>
      </c>
      <c r="H6" t="s">
        <v>81</v>
      </c>
    </row>
    <row r="7" spans="1:8" ht="24.75" customHeight="1" thickBot="1">
      <c r="A7" s="122"/>
      <c r="B7" s="107" t="s">
        <v>149</v>
      </c>
      <c r="C7" s="109" t="s">
        <v>150</v>
      </c>
      <c r="D7" s="110" t="s">
        <v>5</v>
      </c>
      <c r="E7" s="104">
        <v>5</v>
      </c>
      <c r="F7" s="143">
        <v>2</v>
      </c>
    </row>
    <row r="9" spans="1:8">
      <c r="C9" s="123"/>
    </row>
  </sheetData>
  <sheetProtection algorithmName="SHA-512" hashValue="+raSOyvN3960EQnWqc2yb+i6ieYk+zwFsxuxPS3kD0vg32FaWIdlPcKHPjZf9CI3LTpQ2mJkEROSvFcHf1pACw==" saltValue="ve6kpkOKIC+G1oCSQY71sQ=="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List Box 1">
              <controlPr locked="0" defaultSize="0" autoLine="0" autoPict="0">
                <anchor>
                  <from>
                    <xdr:col>5</xdr:col>
                    <xdr:colOff>19050</xdr:colOff>
                    <xdr:row>4</xdr:row>
                    <xdr:rowOff>9525</xdr:rowOff>
                  </from>
                  <to>
                    <xdr:col>5</xdr:col>
                    <xdr:colOff>723900</xdr:colOff>
                    <xdr:row>4</xdr:row>
                    <xdr:rowOff>295275</xdr:rowOff>
                  </to>
                </anchor>
              </controlPr>
            </control>
          </mc:Choice>
        </mc:AlternateContent>
        <mc:AlternateContent xmlns:mc="http://schemas.openxmlformats.org/markup-compatibility/2006">
          <mc:Choice Requires="x14">
            <control shapeId="15362" r:id="rId6" name="List Box 2">
              <controlPr locked="0" defaultSize="0" autoLine="0" autoPict="0">
                <anchor>
                  <from>
                    <xdr:col>5</xdr:col>
                    <xdr:colOff>19050</xdr:colOff>
                    <xdr:row>5</xdr:row>
                    <xdr:rowOff>9525</xdr:rowOff>
                  </from>
                  <to>
                    <xdr:col>5</xdr:col>
                    <xdr:colOff>723900</xdr:colOff>
                    <xdr:row>5</xdr:row>
                    <xdr:rowOff>295275</xdr:rowOff>
                  </to>
                </anchor>
              </controlPr>
            </control>
          </mc:Choice>
        </mc:AlternateContent>
        <mc:AlternateContent xmlns:mc="http://schemas.openxmlformats.org/markup-compatibility/2006">
          <mc:Choice Requires="x14">
            <control shapeId="15363" r:id="rId7" name="List Box 3">
              <controlPr locked="0" defaultSize="0" autoLine="0" autoPict="0">
                <anchor>
                  <from>
                    <xdr:col>5</xdr:col>
                    <xdr:colOff>19050</xdr:colOff>
                    <xdr:row>6</xdr:row>
                    <xdr:rowOff>9525</xdr:rowOff>
                  </from>
                  <to>
                    <xdr:col>5</xdr:col>
                    <xdr:colOff>723900</xdr:colOff>
                    <xdr:row>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0134-415C-4CAF-A643-5AB01B5A2F6A}">
  <sheetPr codeName="Hoja4">
    <tabColor theme="5"/>
    <pageSetUpPr fitToPage="1"/>
  </sheetPr>
  <dimension ref="A1:I104"/>
  <sheetViews>
    <sheetView topLeftCell="A80" zoomScaleNormal="100" workbookViewId="0">
      <selection activeCell="H17" sqref="H17"/>
    </sheetView>
  </sheetViews>
  <sheetFormatPr baseColWidth="10" defaultRowHeight="14.25"/>
  <cols>
    <col min="1" max="1" width="2.42578125" style="54" customWidth="1"/>
    <col min="2" max="2" width="3.5703125" style="54" customWidth="1"/>
    <col min="3" max="3" width="9.7109375" style="54" customWidth="1"/>
    <col min="4" max="4" width="125.42578125" style="81" customWidth="1"/>
    <col min="5" max="5" width="16.7109375" style="57" customWidth="1"/>
    <col min="6" max="6" width="7.7109375" style="82" customWidth="1"/>
    <col min="7" max="7" width="11" style="54" customWidth="1"/>
    <col min="8" max="8" width="30.7109375" style="54" customWidth="1"/>
    <col min="9" max="9" width="15.140625" style="54" customWidth="1"/>
    <col min="10" max="10" width="19.28515625" style="54" customWidth="1"/>
    <col min="11" max="1023" width="14.85546875" style="54" customWidth="1"/>
    <col min="1024" max="1024" width="12.5703125" style="54" customWidth="1"/>
    <col min="1025" max="16384" width="11.42578125" style="54"/>
  </cols>
  <sheetData>
    <row r="1" spans="1:9" ht="12.75" customHeight="1">
      <c r="C1" s="55"/>
      <c r="D1" s="56"/>
    </row>
    <row r="2" spans="1:9" ht="25.5" customHeight="1">
      <c r="A2" s="175" t="s">
        <v>0</v>
      </c>
      <c r="B2" s="175"/>
      <c r="C2" s="175"/>
      <c r="D2" s="175"/>
      <c r="E2" s="175"/>
      <c r="F2" s="175"/>
      <c r="G2" s="175"/>
    </row>
    <row r="3" spans="1:9" ht="24" customHeight="1">
      <c r="A3" s="176" t="s">
        <v>88</v>
      </c>
      <c r="B3" s="176"/>
      <c r="C3" s="176"/>
      <c r="D3" s="176"/>
      <c r="E3" s="176"/>
      <c r="F3" s="176"/>
      <c r="G3" s="176"/>
    </row>
    <row r="4" spans="1:9" ht="27" customHeight="1">
      <c r="A4" s="176"/>
      <c r="B4" s="176"/>
      <c r="C4" s="176"/>
      <c r="D4" s="176"/>
      <c r="E4" s="176"/>
      <c r="F4" s="176"/>
      <c r="G4" s="176"/>
      <c r="H4" s="58"/>
    </row>
    <row r="6" spans="1:9" customFormat="1" ht="21.75" customHeight="1" thickBot="1">
      <c r="B6" s="9"/>
      <c r="C6" s="9"/>
      <c r="D6" s="38" t="s">
        <v>1</v>
      </c>
      <c r="E6" s="10"/>
      <c r="F6" s="135" t="s">
        <v>166</v>
      </c>
      <c r="G6" s="135"/>
      <c r="H6" s="1"/>
      <c r="I6" s="6"/>
    </row>
    <row r="7" spans="1:9" customFormat="1" ht="19.7" customHeight="1">
      <c r="B7" s="177" t="s">
        <v>3</v>
      </c>
      <c r="C7" s="178"/>
      <c r="D7" s="18" t="s">
        <v>4</v>
      </c>
      <c r="E7" s="19" t="s">
        <v>2</v>
      </c>
      <c r="F7" s="5"/>
      <c r="G7" s="5"/>
    </row>
    <row r="8" spans="1:9" s="24" customFormat="1" ht="20.100000000000001" customHeight="1">
      <c r="B8" s="179" t="s">
        <v>89</v>
      </c>
      <c r="C8" s="180"/>
      <c r="D8" s="150" t="s">
        <v>90</v>
      </c>
      <c r="E8" s="181"/>
      <c r="F8" s="35"/>
      <c r="G8" s="45">
        <f>'1. Ambito Territorial'!$F$4</f>
        <v>0</v>
      </c>
      <c r="H8" s="25"/>
      <c r="I8" s="32"/>
    </row>
    <row r="9" spans="1:9" ht="26.45" customHeight="1">
      <c r="B9" s="94"/>
      <c r="C9" s="62" t="s">
        <v>91</v>
      </c>
      <c r="D9" s="63" t="s">
        <v>92</v>
      </c>
      <c r="E9" s="111" t="s">
        <v>5</v>
      </c>
      <c r="F9" s="61">
        <v>1</v>
      </c>
      <c r="G9" s="64"/>
      <c r="H9" s="61"/>
    </row>
    <row r="10" spans="1:9" ht="25.7" customHeight="1" thickBot="1">
      <c r="B10" s="95"/>
      <c r="C10" s="99" t="s">
        <v>93</v>
      </c>
      <c r="D10" s="112" t="s">
        <v>94</v>
      </c>
      <c r="E10" s="113" t="s">
        <v>5</v>
      </c>
      <c r="F10" s="61">
        <v>0</v>
      </c>
      <c r="G10" s="64"/>
      <c r="H10" s="61"/>
    </row>
    <row r="11" spans="1:9">
      <c r="B11" s="65"/>
      <c r="C11" s="66"/>
      <c r="D11" s="67"/>
      <c r="E11" s="68"/>
      <c r="F11" s="61"/>
      <c r="G11" s="64"/>
      <c r="H11" s="61"/>
    </row>
    <row r="12" spans="1:9" customFormat="1" ht="21.75" customHeight="1" thickBot="1">
      <c r="B12" s="9"/>
      <c r="C12" s="9"/>
      <c r="D12" s="38" t="s">
        <v>6</v>
      </c>
      <c r="E12" s="10"/>
      <c r="F12" s="157"/>
      <c r="G12" s="157"/>
      <c r="H12" s="1"/>
      <c r="I12" s="6"/>
    </row>
    <row r="13" spans="1:9" customFormat="1" ht="19.7" customHeight="1">
      <c r="B13" s="177" t="s">
        <v>3</v>
      </c>
      <c r="C13" s="178"/>
      <c r="D13" s="18" t="s">
        <v>4</v>
      </c>
      <c r="E13" s="19" t="s">
        <v>2</v>
      </c>
      <c r="F13" s="5"/>
      <c r="G13" s="5"/>
    </row>
    <row r="14" spans="1:9" s="24" customFormat="1" ht="20.100000000000001" customHeight="1">
      <c r="B14" s="179" t="s">
        <v>7</v>
      </c>
      <c r="C14" s="180"/>
      <c r="D14" s="150" t="s">
        <v>8</v>
      </c>
      <c r="E14" s="181"/>
      <c r="F14" s="35"/>
      <c r="G14" s="45">
        <f>'2. Calidad Operación'!$F$4</f>
        <v>0</v>
      </c>
      <c r="H14" s="25"/>
      <c r="I14" s="32"/>
    </row>
    <row r="15" spans="1:9" s="69" customFormat="1" ht="20.100000000000001" customHeight="1">
      <c r="B15" s="70"/>
      <c r="C15" s="62" t="s">
        <v>9</v>
      </c>
      <c r="D15" s="63" t="s">
        <v>10</v>
      </c>
      <c r="E15" s="71" t="s">
        <v>5</v>
      </c>
      <c r="F15" s="64">
        <v>12</v>
      </c>
    </row>
    <row r="16" spans="1:9" s="69" customFormat="1" ht="20.100000000000001" customHeight="1">
      <c r="B16" s="70"/>
      <c r="C16" s="79" t="s">
        <v>11</v>
      </c>
      <c r="D16" s="63" t="s">
        <v>12</v>
      </c>
      <c r="E16" s="71" t="s">
        <v>5</v>
      </c>
      <c r="F16" s="64">
        <v>15</v>
      </c>
    </row>
    <row r="17" spans="2:9" s="69" customFormat="1" ht="20.100000000000001" customHeight="1" thickBot="1">
      <c r="B17" s="72"/>
      <c r="C17" s="73" t="s">
        <v>13</v>
      </c>
      <c r="D17" s="74" t="s">
        <v>14</v>
      </c>
      <c r="E17" s="75" t="s">
        <v>5</v>
      </c>
      <c r="F17" s="64">
        <v>20</v>
      </c>
    </row>
    <row r="18" spans="2:9" s="69" customFormat="1">
      <c r="B18" s="76"/>
      <c r="C18" s="76"/>
      <c r="D18" s="77"/>
      <c r="E18" s="78"/>
      <c r="F18" s="64"/>
    </row>
    <row r="19" spans="2:9" customFormat="1" ht="21.75" customHeight="1" thickBot="1">
      <c r="B19" s="9"/>
      <c r="C19" s="9"/>
      <c r="D19" s="38" t="s">
        <v>15</v>
      </c>
      <c r="E19" s="10"/>
      <c r="F19" s="157"/>
      <c r="G19" s="157"/>
      <c r="H19" s="1"/>
      <c r="I19" s="6"/>
    </row>
    <row r="20" spans="2:9" s="69" customFormat="1" ht="20.100000000000001" customHeight="1">
      <c r="B20" s="161" t="s">
        <v>3</v>
      </c>
      <c r="C20" s="162"/>
      <c r="D20" s="84" t="s">
        <v>4</v>
      </c>
      <c r="E20" s="85" t="s">
        <v>2</v>
      </c>
      <c r="F20" s="5"/>
      <c r="G20" s="5"/>
    </row>
    <row r="21" spans="2:9" s="69" customFormat="1" ht="33.200000000000003" customHeight="1">
      <c r="B21" s="163" t="s">
        <v>16</v>
      </c>
      <c r="C21" s="159"/>
      <c r="D21" s="182" t="s">
        <v>17</v>
      </c>
      <c r="E21" s="183"/>
      <c r="F21" s="35"/>
      <c r="G21" s="45">
        <f>'3. Factor Económico'!$F$4</f>
        <v>0</v>
      </c>
    </row>
    <row r="22" spans="2:9" s="69" customFormat="1" ht="20.100000000000001" customHeight="1">
      <c r="B22" s="87"/>
      <c r="C22" s="79" t="s">
        <v>18</v>
      </c>
      <c r="D22" s="63" t="s">
        <v>19</v>
      </c>
      <c r="E22" s="88" t="s">
        <v>5</v>
      </c>
      <c r="F22" s="64">
        <v>15</v>
      </c>
    </row>
    <row r="23" spans="2:9" s="69" customFormat="1" ht="20.100000000000001" customHeight="1">
      <c r="B23" s="87"/>
      <c r="C23" s="79" t="s">
        <v>20</v>
      </c>
      <c r="D23" s="63" t="s">
        <v>21</v>
      </c>
      <c r="E23" s="88" t="s">
        <v>5</v>
      </c>
      <c r="F23" s="64">
        <v>15</v>
      </c>
    </row>
    <row r="24" spans="2:9" s="69" customFormat="1" ht="25.15" customHeight="1">
      <c r="B24" s="89"/>
      <c r="C24" s="79" t="s">
        <v>22</v>
      </c>
      <c r="D24" s="63" t="s">
        <v>23</v>
      </c>
      <c r="E24" s="88" t="s">
        <v>5</v>
      </c>
      <c r="F24" s="64">
        <v>15</v>
      </c>
    </row>
    <row r="25" spans="2:9" s="69" customFormat="1" ht="20.100000000000001" customHeight="1">
      <c r="B25" s="89"/>
      <c r="C25" s="79" t="s">
        <v>24</v>
      </c>
      <c r="D25" s="63" t="s">
        <v>25</v>
      </c>
      <c r="E25" s="88" t="s">
        <v>5</v>
      </c>
      <c r="F25" s="64">
        <v>15</v>
      </c>
    </row>
    <row r="26" spans="2:9" s="69" customFormat="1" ht="20.100000000000001" customHeight="1">
      <c r="B26" s="89"/>
      <c r="C26" s="79" t="s">
        <v>26</v>
      </c>
      <c r="D26" s="63" t="s">
        <v>27</v>
      </c>
      <c r="E26" s="88" t="s">
        <v>5</v>
      </c>
      <c r="F26" s="64">
        <v>15</v>
      </c>
    </row>
    <row r="27" spans="2:9" s="69" customFormat="1" ht="20.100000000000001" customHeight="1">
      <c r="B27" s="89"/>
      <c r="C27" s="79" t="s">
        <v>28</v>
      </c>
      <c r="D27" s="63" t="s">
        <v>29</v>
      </c>
      <c r="E27" s="88" t="s">
        <v>5</v>
      </c>
      <c r="F27" s="64">
        <v>15</v>
      </c>
    </row>
    <row r="28" spans="2:9" s="69" customFormat="1" ht="20.100000000000001" customHeight="1">
      <c r="B28" s="89"/>
      <c r="C28" s="79" t="s">
        <v>30</v>
      </c>
      <c r="D28" s="63" t="s">
        <v>31</v>
      </c>
      <c r="E28" s="88" t="s">
        <v>5</v>
      </c>
      <c r="F28" s="64">
        <v>15</v>
      </c>
    </row>
    <row r="29" spans="2:9" s="69" customFormat="1" ht="20.100000000000001" customHeight="1">
      <c r="B29" s="89"/>
      <c r="C29" s="79" t="s">
        <v>32</v>
      </c>
      <c r="D29" s="63" t="s">
        <v>33</v>
      </c>
      <c r="E29" s="88" t="s">
        <v>5</v>
      </c>
      <c r="F29" s="64">
        <v>15</v>
      </c>
    </row>
    <row r="30" spans="2:9" s="69" customFormat="1" ht="20.100000000000001" customHeight="1">
      <c r="B30" s="89"/>
      <c r="C30" s="79" t="s">
        <v>34</v>
      </c>
      <c r="D30" s="63" t="s">
        <v>35</v>
      </c>
      <c r="E30" s="88" t="s">
        <v>5</v>
      </c>
      <c r="F30" s="64">
        <v>15</v>
      </c>
    </row>
    <row r="31" spans="2:9" s="69" customFormat="1" ht="20.100000000000001" customHeight="1">
      <c r="B31" s="89"/>
      <c r="C31" s="79" t="s">
        <v>36</v>
      </c>
      <c r="D31" s="63" t="s">
        <v>37</v>
      </c>
      <c r="E31" s="88" t="s">
        <v>5</v>
      </c>
      <c r="F31" s="64">
        <v>15</v>
      </c>
    </row>
    <row r="32" spans="2:9" s="69" customFormat="1" ht="20.100000000000001" customHeight="1">
      <c r="B32" s="89"/>
      <c r="C32" s="79" t="s">
        <v>38</v>
      </c>
      <c r="D32" s="63" t="s">
        <v>39</v>
      </c>
      <c r="E32" s="88" t="s">
        <v>5</v>
      </c>
      <c r="F32" s="64">
        <v>15</v>
      </c>
    </row>
    <row r="33" spans="2:9" s="69" customFormat="1" ht="20.100000000000001" customHeight="1">
      <c r="B33" s="89"/>
      <c r="C33" s="79" t="s">
        <v>40</v>
      </c>
      <c r="D33" s="63" t="s">
        <v>41</v>
      </c>
      <c r="E33" s="88" t="s">
        <v>5</v>
      </c>
      <c r="F33" s="64">
        <v>15</v>
      </c>
    </row>
    <row r="34" spans="2:9" s="69" customFormat="1" ht="20.100000000000001" customHeight="1">
      <c r="B34" s="89"/>
      <c r="C34" s="79" t="s">
        <v>42</v>
      </c>
      <c r="D34" s="63" t="s">
        <v>43</v>
      </c>
      <c r="E34" s="88" t="s">
        <v>5</v>
      </c>
      <c r="F34" s="64">
        <v>15</v>
      </c>
    </row>
    <row r="35" spans="2:9" s="69" customFormat="1" ht="20.100000000000001" customHeight="1">
      <c r="B35" s="89"/>
      <c r="C35" s="79" t="s">
        <v>44</v>
      </c>
      <c r="D35" s="63" t="s">
        <v>45</v>
      </c>
      <c r="E35" s="88" t="s">
        <v>5</v>
      </c>
      <c r="F35" s="64">
        <v>15</v>
      </c>
    </row>
    <row r="36" spans="2:9" s="69" customFormat="1" ht="20.100000000000001" customHeight="1">
      <c r="B36" s="89"/>
      <c r="C36" s="79" t="s">
        <v>46</v>
      </c>
      <c r="D36" s="63" t="s">
        <v>47</v>
      </c>
      <c r="E36" s="88" t="s">
        <v>5</v>
      </c>
      <c r="F36" s="64">
        <v>15</v>
      </c>
    </row>
    <row r="37" spans="2:9" s="69" customFormat="1" ht="20.100000000000001" customHeight="1" thickBot="1">
      <c r="B37" s="90"/>
      <c r="C37" s="91" t="s">
        <v>48</v>
      </c>
      <c r="D37" s="92" t="s">
        <v>49</v>
      </c>
      <c r="E37" s="93" t="s">
        <v>5</v>
      </c>
      <c r="F37" s="64">
        <v>15</v>
      </c>
    </row>
    <row r="38" spans="2:9" s="69" customFormat="1">
      <c r="B38" s="76"/>
      <c r="C38" s="76"/>
      <c r="D38" s="77"/>
      <c r="E38" s="78"/>
      <c r="F38" s="64"/>
    </row>
    <row r="39" spans="2:9" customFormat="1" ht="21.75" customHeight="1" thickBot="1">
      <c r="B39" s="9"/>
      <c r="C39" s="9"/>
      <c r="D39" s="38" t="s">
        <v>50</v>
      </c>
      <c r="E39" s="10"/>
      <c r="F39" s="157"/>
      <c r="G39" s="157"/>
      <c r="H39" s="1"/>
      <c r="I39" s="6"/>
    </row>
    <row r="40" spans="2:9" s="69" customFormat="1" ht="19.5" customHeight="1">
      <c r="B40" s="161" t="s">
        <v>3</v>
      </c>
      <c r="C40" s="162"/>
      <c r="D40" s="84" t="s">
        <v>4</v>
      </c>
      <c r="E40" s="85" t="s">
        <v>2</v>
      </c>
      <c r="F40" s="5"/>
      <c r="G40" s="5"/>
    </row>
    <row r="41" spans="2:9" s="69" customFormat="1" ht="19.5" customHeight="1">
      <c r="B41" s="163" t="s">
        <v>51</v>
      </c>
      <c r="C41" s="159"/>
      <c r="D41" s="173" t="s">
        <v>52</v>
      </c>
      <c r="E41" s="174"/>
      <c r="F41" s="35"/>
      <c r="G41" s="45">
        <f>'5. Adaptación Cambio Climático'!$F$4</f>
        <v>0</v>
      </c>
    </row>
    <row r="42" spans="2:9" s="69" customFormat="1" ht="25.5">
      <c r="B42" s="87"/>
      <c r="C42" s="79" t="s">
        <v>53</v>
      </c>
      <c r="D42" s="63" t="s">
        <v>54</v>
      </c>
      <c r="E42" s="88" t="s">
        <v>55</v>
      </c>
      <c r="F42" s="64">
        <v>5</v>
      </c>
    </row>
    <row r="43" spans="2:9" s="69" customFormat="1" ht="19.5" customHeight="1">
      <c r="B43" s="163" t="s">
        <v>95</v>
      </c>
      <c r="C43" s="159"/>
      <c r="D43" s="160" t="s">
        <v>96</v>
      </c>
      <c r="E43" s="164"/>
      <c r="F43" s="35"/>
      <c r="G43" s="45">
        <f>'5. Adaptación Cambio Climático'!$F$6</f>
        <v>0</v>
      </c>
    </row>
    <row r="44" spans="2:9" s="69" customFormat="1" ht="25.5">
      <c r="B44" s="94"/>
      <c r="C44" s="62" t="s">
        <v>97</v>
      </c>
      <c r="D44" s="63" t="s">
        <v>98</v>
      </c>
      <c r="E44" s="88" t="s">
        <v>55</v>
      </c>
      <c r="F44" s="64">
        <v>5</v>
      </c>
    </row>
    <row r="45" spans="2:9" s="69" customFormat="1" ht="19.5" customHeight="1">
      <c r="B45" s="163" t="s">
        <v>99</v>
      </c>
      <c r="C45" s="159"/>
      <c r="D45" s="173" t="s">
        <v>100</v>
      </c>
      <c r="E45" s="174"/>
      <c r="F45" s="35"/>
      <c r="G45" s="45">
        <f>'5. Adaptación Cambio Climático'!$F$8</f>
        <v>0</v>
      </c>
    </row>
    <row r="46" spans="2:9" s="69" customFormat="1" ht="19.5" customHeight="1">
      <c r="B46" s="87"/>
      <c r="C46" s="79" t="s">
        <v>101</v>
      </c>
      <c r="D46" s="80" t="s">
        <v>102</v>
      </c>
      <c r="E46" s="88" t="s">
        <v>55</v>
      </c>
      <c r="F46" s="64">
        <v>5</v>
      </c>
    </row>
    <row r="47" spans="2:9" s="69" customFormat="1" ht="19.5" customHeight="1">
      <c r="B47" s="87"/>
      <c r="C47" s="79" t="s">
        <v>103</v>
      </c>
      <c r="D47" s="80" t="s">
        <v>104</v>
      </c>
      <c r="E47" s="88" t="s">
        <v>55</v>
      </c>
      <c r="F47" s="64">
        <v>5</v>
      </c>
    </row>
    <row r="48" spans="2:9" s="69" customFormat="1" ht="26.25" thickBot="1">
      <c r="B48" s="95"/>
      <c r="C48" s="91" t="s">
        <v>105</v>
      </c>
      <c r="D48" s="92" t="s">
        <v>106</v>
      </c>
      <c r="E48" s="93" t="s">
        <v>55</v>
      </c>
      <c r="F48" s="64">
        <v>5</v>
      </c>
    </row>
    <row r="49" spans="2:9" s="69" customFormat="1">
      <c r="B49" s="76"/>
      <c r="C49" s="76"/>
      <c r="D49" s="54"/>
      <c r="E49" s="78"/>
      <c r="F49" s="64"/>
    </row>
    <row r="50" spans="2:9" customFormat="1" ht="21.75" customHeight="1" thickBot="1">
      <c r="B50" s="9"/>
      <c r="C50" s="9"/>
      <c r="D50" s="38" t="s">
        <v>56</v>
      </c>
      <c r="E50" s="10"/>
      <c r="F50" s="157"/>
      <c r="G50" s="157"/>
      <c r="H50" s="1"/>
      <c r="I50" s="6"/>
    </row>
    <row r="51" spans="2:9" s="69" customFormat="1" ht="19.5" customHeight="1">
      <c r="B51" s="161" t="s">
        <v>3</v>
      </c>
      <c r="C51" s="162"/>
      <c r="D51" s="84" t="s">
        <v>4</v>
      </c>
      <c r="E51" s="85" t="s">
        <v>2</v>
      </c>
      <c r="F51" s="5"/>
      <c r="G51" s="5"/>
    </row>
    <row r="52" spans="2:9" s="69" customFormat="1" ht="19.5" customHeight="1">
      <c r="B52" s="165" t="s">
        <v>107</v>
      </c>
      <c r="C52" s="166"/>
      <c r="D52" s="160" t="s">
        <v>108</v>
      </c>
      <c r="E52" s="164"/>
      <c r="F52" s="35"/>
      <c r="G52" s="45">
        <f>'8. Igualdad Género'!$F$4</f>
        <v>0</v>
      </c>
    </row>
    <row r="53" spans="2:9" s="69" customFormat="1" ht="19.5" customHeight="1">
      <c r="B53" s="89"/>
      <c r="C53" s="62" t="s">
        <v>109</v>
      </c>
      <c r="D53" s="63" t="s">
        <v>110</v>
      </c>
      <c r="E53" s="88" t="s">
        <v>5</v>
      </c>
      <c r="F53" s="64">
        <v>2</v>
      </c>
    </row>
    <row r="54" spans="2:9" s="69" customFormat="1" ht="19.5" customHeight="1">
      <c r="B54" s="97"/>
      <c r="C54" s="62" t="s">
        <v>111</v>
      </c>
      <c r="D54" s="63" t="s">
        <v>112</v>
      </c>
      <c r="E54" s="88" t="s">
        <v>5</v>
      </c>
      <c r="F54" s="64">
        <v>2</v>
      </c>
    </row>
    <row r="55" spans="2:9" s="69" customFormat="1" ht="19.5" customHeight="1" thickBot="1">
      <c r="B55" s="98"/>
      <c r="C55" s="99" t="s">
        <v>113</v>
      </c>
      <c r="D55" s="92" t="s">
        <v>114</v>
      </c>
      <c r="E55" s="93" t="s">
        <v>5</v>
      </c>
      <c r="F55" s="64">
        <v>2</v>
      </c>
    </row>
    <row r="56" spans="2:9" s="69" customFormat="1">
      <c r="B56" s="76"/>
      <c r="C56" s="76"/>
      <c r="D56" s="54"/>
      <c r="E56" s="78"/>
      <c r="F56" s="64"/>
    </row>
    <row r="57" spans="2:9" customFormat="1" ht="21.75" customHeight="1" thickBot="1">
      <c r="B57" s="9"/>
      <c r="C57" s="9"/>
      <c r="D57" s="38" t="s">
        <v>57</v>
      </c>
      <c r="E57" s="10"/>
      <c r="F57" s="157"/>
      <c r="G57" s="157"/>
      <c r="H57" s="1"/>
      <c r="I57" s="6"/>
    </row>
    <row r="58" spans="2:9" s="69" customFormat="1" ht="19.5" customHeight="1">
      <c r="B58" s="167" t="s">
        <v>3</v>
      </c>
      <c r="C58" s="168"/>
      <c r="D58" s="84" t="s">
        <v>4</v>
      </c>
      <c r="E58" s="85" t="s">
        <v>2</v>
      </c>
      <c r="F58" s="5"/>
      <c r="G58" s="5"/>
    </row>
    <row r="59" spans="2:9" s="69" customFormat="1" ht="19.5" customHeight="1">
      <c r="B59" s="169" t="s">
        <v>115</v>
      </c>
      <c r="C59" s="170"/>
      <c r="D59" s="171" t="s">
        <v>116</v>
      </c>
      <c r="E59" s="172"/>
      <c r="F59" s="35"/>
      <c r="G59" s="45">
        <f>'10. Juventud Rural'!$F$4</f>
        <v>0</v>
      </c>
    </row>
    <row r="60" spans="2:9" s="69" customFormat="1" ht="19.5" customHeight="1">
      <c r="B60" s="89"/>
      <c r="C60" s="62" t="s">
        <v>117</v>
      </c>
      <c r="D60" s="63" t="s">
        <v>118</v>
      </c>
      <c r="E60" s="88" t="s">
        <v>5</v>
      </c>
      <c r="F60" s="64">
        <v>2</v>
      </c>
    </row>
    <row r="61" spans="2:9" s="69" customFormat="1" ht="19.5" customHeight="1">
      <c r="B61" s="97"/>
      <c r="C61" s="62" t="s">
        <v>119</v>
      </c>
      <c r="D61" s="63" t="s">
        <v>120</v>
      </c>
      <c r="E61" s="88" t="s">
        <v>5</v>
      </c>
      <c r="F61" s="64">
        <v>2</v>
      </c>
    </row>
    <row r="62" spans="2:9" s="69" customFormat="1" ht="38.25">
      <c r="B62" s="100"/>
      <c r="C62" s="62" t="s">
        <v>121</v>
      </c>
      <c r="D62" s="63" t="s">
        <v>122</v>
      </c>
      <c r="E62" s="88" t="s">
        <v>55</v>
      </c>
      <c r="F62" s="64">
        <v>1</v>
      </c>
    </row>
    <row r="63" spans="2:9" s="69" customFormat="1" ht="19.5" customHeight="1">
      <c r="B63" s="89"/>
      <c r="C63" s="62" t="s">
        <v>123</v>
      </c>
      <c r="D63" s="63" t="s">
        <v>124</v>
      </c>
      <c r="E63" s="88" t="s">
        <v>55</v>
      </c>
      <c r="F63" s="64">
        <v>1</v>
      </c>
    </row>
    <row r="64" spans="2:9" s="69" customFormat="1" ht="19.5" customHeight="1">
      <c r="B64" s="89"/>
      <c r="C64" s="62" t="s">
        <v>125</v>
      </c>
      <c r="D64" s="63" t="s">
        <v>126</v>
      </c>
      <c r="E64" s="88" t="s">
        <v>5</v>
      </c>
      <c r="F64" s="64">
        <v>2</v>
      </c>
    </row>
    <row r="65" spans="2:9" s="69" customFormat="1" ht="19.5" customHeight="1">
      <c r="B65" s="89"/>
      <c r="C65" s="62" t="s">
        <v>127</v>
      </c>
      <c r="D65" s="63" t="s">
        <v>128</v>
      </c>
      <c r="E65" s="88" t="s">
        <v>5</v>
      </c>
      <c r="F65" s="64">
        <v>2</v>
      </c>
    </row>
    <row r="66" spans="2:9" s="69" customFormat="1" ht="19.5" customHeight="1">
      <c r="B66" s="89"/>
      <c r="C66" s="62" t="s">
        <v>129</v>
      </c>
      <c r="D66" s="63" t="s">
        <v>130</v>
      </c>
      <c r="E66" s="88" t="s">
        <v>5</v>
      </c>
      <c r="F66" s="64">
        <v>2</v>
      </c>
    </row>
    <row r="67" spans="2:9" s="69" customFormat="1" ht="19.5" customHeight="1" thickBot="1">
      <c r="B67" s="90"/>
      <c r="C67" s="99" t="s">
        <v>131</v>
      </c>
      <c r="D67" s="92" t="s">
        <v>132</v>
      </c>
      <c r="E67" s="93" t="s">
        <v>55</v>
      </c>
      <c r="F67" s="64">
        <v>1</v>
      </c>
    </row>
    <row r="68" spans="2:9" s="69" customFormat="1">
      <c r="B68" s="76"/>
      <c r="C68" s="76"/>
      <c r="D68" s="54"/>
      <c r="E68" s="78"/>
      <c r="F68" s="64"/>
    </row>
    <row r="69" spans="2:9" customFormat="1" ht="21.75" customHeight="1" thickBot="1">
      <c r="B69" s="9"/>
      <c r="C69" s="9"/>
      <c r="D69" s="38" t="s">
        <v>58</v>
      </c>
      <c r="E69" s="10"/>
      <c r="F69" s="157"/>
      <c r="G69" s="157"/>
      <c r="H69" s="1"/>
      <c r="I69" s="6"/>
    </row>
    <row r="70" spans="2:9" s="69" customFormat="1" ht="19.5" customHeight="1">
      <c r="B70" s="158" t="s">
        <v>3</v>
      </c>
      <c r="C70" s="158"/>
      <c r="D70" s="59" t="s">
        <v>4</v>
      </c>
      <c r="E70" s="60" t="s">
        <v>2</v>
      </c>
      <c r="F70" s="5"/>
      <c r="G70" s="5"/>
    </row>
    <row r="71" spans="2:9" s="69" customFormat="1" ht="19.5" customHeight="1">
      <c r="B71" s="159" t="s">
        <v>59</v>
      </c>
      <c r="C71" s="159"/>
      <c r="D71" s="160" t="s">
        <v>60</v>
      </c>
      <c r="E71" s="160"/>
      <c r="F71" s="35"/>
      <c r="G71" s="45">
        <f>'11. Innovación'!$F$4</f>
        <v>0</v>
      </c>
    </row>
    <row r="72" spans="2:9" s="69" customFormat="1" ht="19.5" customHeight="1">
      <c r="B72" s="70"/>
      <c r="C72" s="79" t="s">
        <v>61</v>
      </c>
      <c r="D72" s="63" t="s">
        <v>62</v>
      </c>
      <c r="E72" s="71" t="s">
        <v>55</v>
      </c>
      <c r="F72" s="64">
        <v>5</v>
      </c>
    </row>
    <row r="73" spans="2:9" s="69" customFormat="1" ht="19.5" customHeight="1">
      <c r="B73" s="70"/>
      <c r="C73" s="79" t="s">
        <v>63</v>
      </c>
      <c r="D73" s="63" t="s">
        <v>64</v>
      </c>
      <c r="E73" s="71" t="s">
        <v>55</v>
      </c>
      <c r="F73" s="64">
        <v>5</v>
      </c>
    </row>
    <row r="74" spans="2:9" s="69" customFormat="1" ht="19.5" customHeight="1" thickBot="1">
      <c r="B74" s="72"/>
      <c r="C74" s="73" t="s">
        <v>65</v>
      </c>
      <c r="D74" s="74" t="s">
        <v>66</v>
      </c>
      <c r="E74" s="75" t="s">
        <v>55</v>
      </c>
      <c r="F74" s="64">
        <v>5</v>
      </c>
    </row>
    <row r="75" spans="2:9" s="69" customFormat="1">
      <c r="B75" s="76"/>
      <c r="C75" s="76"/>
      <c r="D75" s="54"/>
      <c r="E75" s="78"/>
      <c r="F75" s="64"/>
    </row>
    <row r="76" spans="2:9" customFormat="1" ht="21.75" customHeight="1" thickBot="1">
      <c r="B76" s="9"/>
      <c r="C76" s="9"/>
      <c r="D76" s="38" t="s">
        <v>133</v>
      </c>
      <c r="E76" s="10"/>
      <c r="F76" s="157"/>
      <c r="G76" s="157"/>
      <c r="H76" s="1"/>
      <c r="I76" s="6"/>
    </row>
    <row r="77" spans="2:9" s="69" customFormat="1" ht="19.5" customHeight="1">
      <c r="B77" s="158" t="s">
        <v>3</v>
      </c>
      <c r="C77" s="158"/>
      <c r="D77" s="59" t="s">
        <v>4</v>
      </c>
      <c r="E77" s="60" t="s">
        <v>2</v>
      </c>
      <c r="F77" s="5"/>
      <c r="G77" s="5"/>
    </row>
    <row r="78" spans="2:9" s="69" customFormat="1" ht="19.5" customHeight="1">
      <c r="B78" s="159" t="s">
        <v>134</v>
      </c>
      <c r="C78" s="159"/>
      <c r="D78" s="160" t="s">
        <v>135</v>
      </c>
      <c r="E78" s="160"/>
      <c r="F78" s="35"/>
      <c r="G78" s="45">
        <f>'12. Patrimonio'!$F$4</f>
        <v>0</v>
      </c>
    </row>
    <row r="79" spans="2:9" s="69" customFormat="1" ht="25.5">
      <c r="B79" s="70"/>
      <c r="C79" s="79" t="s">
        <v>136</v>
      </c>
      <c r="D79" s="63" t="s">
        <v>137</v>
      </c>
      <c r="E79" s="71" t="s">
        <v>55</v>
      </c>
      <c r="F79" s="64">
        <v>15</v>
      </c>
    </row>
    <row r="80" spans="2:9" s="69" customFormat="1" ht="25.5">
      <c r="B80" s="70"/>
      <c r="C80" s="79" t="s">
        <v>138</v>
      </c>
      <c r="D80" s="63" t="s">
        <v>139</v>
      </c>
      <c r="E80" s="71" t="s">
        <v>55</v>
      </c>
      <c r="F80" s="64">
        <v>5</v>
      </c>
    </row>
    <row r="81" spans="2:7" s="69" customFormat="1" ht="19.5" customHeight="1" thickBot="1">
      <c r="B81" s="72"/>
      <c r="C81" s="73" t="s">
        <v>140</v>
      </c>
      <c r="D81" s="74" t="s">
        <v>141</v>
      </c>
      <c r="E81" s="75" t="s">
        <v>55</v>
      </c>
      <c r="F81" s="64">
        <v>10</v>
      </c>
    </row>
    <row r="82" spans="2:7" s="69" customFormat="1">
      <c r="B82" s="76"/>
      <c r="C82" s="76"/>
      <c r="D82" s="54"/>
      <c r="E82" s="78"/>
      <c r="F82" s="64"/>
    </row>
    <row r="83" spans="2:7" s="69" customFormat="1" ht="26.25" thickBot="1">
      <c r="B83" s="9"/>
      <c r="C83" s="9"/>
      <c r="D83" s="38" t="s">
        <v>67</v>
      </c>
      <c r="E83" s="10"/>
      <c r="F83" s="157"/>
      <c r="G83" s="157"/>
    </row>
    <row r="84" spans="2:7" s="69" customFormat="1" ht="19.5" customHeight="1">
      <c r="B84" s="158" t="s">
        <v>3</v>
      </c>
      <c r="C84" s="158"/>
      <c r="D84" s="59" t="s">
        <v>4</v>
      </c>
      <c r="E84" s="60" t="s">
        <v>2</v>
      </c>
      <c r="F84" s="5"/>
      <c r="G84" s="5"/>
    </row>
    <row r="85" spans="2:7" s="69" customFormat="1" ht="19.5" customHeight="1">
      <c r="B85" s="159" t="s">
        <v>68</v>
      </c>
      <c r="C85" s="159"/>
      <c r="D85" s="160" t="s">
        <v>69</v>
      </c>
      <c r="E85" s="160"/>
      <c r="F85" s="35"/>
      <c r="G85" s="45">
        <f>'13. Perfil Solicitante'!$F$4</f>
        <v>0</v>
      </c>
    </row>
    <row r="86" spans="2:7" s="69" customFormat="1" ht="19.5" customHeight="1">
      <c r="B86" s="70"/>
      <c r="C86" s="79" t="s">
        <v>70</v>
      </c>
      <c r="D86" s="63" t="s">
        <v>71</v>
      </c>
      <c r="E86" s="71" t="s">
        <v>55</v>
      </c>
      <c r="F86" s="64">
        <v>1</v>
      </c>
    </row>
    <row r="87" spans="2:7" s="69" customFormat="1" ht="19.5" customHeight="1">
      <c r="B87" s="70"/>
      <c r="C87" s="79" t="s">
        <v>72</v>
      </c>
      <c r="D87" s="63" t="s">
        <v>73</v>
      </c>
      <c r="E87" s="71" t="s">
        <v>55</v>
      </c>
      <c r="F87" s="64">
        <v>1</v>
      </c>
    </row>
    <row r="88" spans="2:7" s="69" customFormat="1" ht="26.25" thickBot="1">
      <c r="B88" s="72"/>
      <c r="C88" s="73" t="s">
        <v>74</v>
      </c>
      <c r="D88" s="74" t="s">
        <v>75</v>
      </c>
      <c r="E88" s="75" t="s">
        <v>55</v>
      </c>
      <c r="F88" s="64">
        <v>5</v>
      </c>
    </row>
    <row r="89" spans="2:7" s="69" customFormat="1">
      <c r="B89" s="76"/>
      <c r="C89" s="76"/>
      <c r="D89" s="54"/>
      <c r="E89" s="78"/>
      <c r="F89" s="64"/>
    </row>
    <row r="90" spans="2:7" s="69" customFormat="1" ht="26.25" thickBot="1">
      <c r="B90" s="9"/>
      <c r="C90" s="9"/>
      <c r="D90" s="38" t="s">
        <v>142</v>
      </c>
      <c r="E90" s="10"/>
      <c r="F90" s="157"/>
      <c r="G90" s="157"/>
    </row>
    <row r="91" spans="2:7" s="69" customFormat="1" ht="19.5" customHeight="1">
      <c r="B91" s="161" t="s">
        <v>3</v>
      </c>
      <c r="C91" s="162"/>
      <c r="D91" s="84" t="s">
        <v>4</v>
      </c>
      <c r="E91" s="85" t="s">
        <v>2</v>
      </c>
      <c r="F91" s="5"/>
      <c r="G91" s="5"/>
    </row>
    <row r="92" spans="2:7" s="69" customFormat="1" ht="19.5" customHeight="1">
      <c r="B92" s="163" t="s">
        <v>143</v>
      </c>
      <c r="C92" s="159"/>
      <c r="D92" s="160" t="s">
        <v>144</v>
      </c>
      <c r="E92" s="164"/>
      <c r="F92" s="35"/>
      <c r="G92" s="45">
        <f>'14. Servicios a la población'!$F$4</f>
        <v>0</v>
      </c>
    </row>
    <row r="93" spans="2:7" s="101" customFormat="1" ht="25.5">
      <c r="B93" s="105"/>
      <c r="C93" s="102" t="s">
        <v>145</v>
      </c>
      <c r="D93" s="103" t="s">
        <v>146</v>
      </c>
      <c r="E93" s="106" t="s">
        <v>55</v>
      </c>
      <c r="F93" s="104">
        <v>20</v>
      </c>
    </row>
    <row r="94" spans="2:7" s="101" customFormat="1" ht="19.5" customHeight="1">
      <c r="B94" s="105"/>
      <c r="C94" s="102" t="s">
        <v>147</v>
      </c>
      <c r="D94" s="103" t="s">
        <v>148</v>
      </c>
      <c r="E94" s="106" t="s">
        <v>55</v>
      </c>
      <c r="F94" s="104">
        <v>10</v>
      </c>
    </row>
    <row r="95" spans="2:7" s="101" customFormat="1" ht="26.25" thickBot="1">
      <c r="B95" s="107"/>
      <c r="C95" s="108" t="s">
        <v>149</v>
      </c>
      <c r="D95" s="109" t="s">
        <v>150</v>
      </c>
      <c r="E95" s="110" t="s">
        <v>5</v>
      </c>
      <c r="F95" s="104">
        <v>5</v>
      </c>
    </row>
    <row r="97" spans="2:7" customFormat="1" ht="15">
      <c r="B97" s="9"/>
      <c r="C97" s="9"/>
      <c r="D97" s="13"/>
      <c r="E97" s="10"/>
      <c r="F97" s="10"/>
      <c r="G97" s="1"/>
    </row>
    <row r="98" spans="2:7" s="26" customFormat="1" ht="18.75">
      <c r="B98" s="27"/>
      <c r="C98" s="27"/>
      <c r="D98" s="28" t="s">
        <v>77</v>
      </c>
      <c r="E98" s="29"/>
      <c r="F98" s="29"/>
      <c r="G98" s="30">
        <v>100</v>
      </c>
    </row>
    <row r="99" spans="2:7" customFormat="1" ht="15">
      <c r="B99" s="9"/>
      <c r="C99" s="9"/>
      <c r="D99" s="13"/>
      <c r="E99" s="10"/>
      <c r="F99" s="10"/>
      <c r="G99" s="1"/>
    </row>
    <row r="100" spans="2:7" customFormat="1" ht="20.25">
      <c r="B100" s="9"/>
      <c r="C100" s="9"/>
      <c r="D100" s="43" t="s">
        <v>82</v>
      </c>
      <c r="E100" s="38"/>
      <c r="F100" s="38"/>
      <c r="G100" s="44">
        <f>IF((G8+G14+G21+G41+G43+G45+G52+G59+G71+G78+G85+G92)&gt;100,100,(G8+G14+G21+G41+G43+G45+G52+G59+G71+G78+G85+G92))</f>
        <v>0</v>
      </c>
    </row>
    <row r="101" spans="2:7" customFormat="1" ht="15">
      <c r="B101" s="9"/>
      <c r="C101" s="9"/>
      <c r="D101" s="13"/>
      <c r="E101" s="10"/>
      <c r="F101" s="10"/>
      <c r="G101" s="1"/>
    </row>
    <row r="102" spans="2:7" s="26" customFormat="1" ht="18.75">
      <c r="B102" s="27"/>
      <c r="C102" s="27"/>
      <c r="D102" s="28" t="s">
        <v>78</v>
      </c>
      <c r="E102" s="29"/>
      <c r="F102" s="29"/>
      <c r="G102" s="30">
        <v>60</v>
      </c>
    </row>
    <row r="103" spans="2:7" customFormat="1" ht="15.75" thickBot="1">
      <c r="B103" s="9"/>
      <c r="C103" s="9"/>
      <c r="D103" s="13"/>
      <c r="E103" s="10"/>
      <c r="F103" s="10"/>
      <c r="G103" s="1"/>
    </row>
    <row r="104" spans="2:7" s="26" customFormat="1" ht="19.5" thickBot="1">
      <c r="B104" s="27"/>
      <c r="C104" s="27"/>
      <c r="D104" s="28" t="s">
        <v>79</v>
      </c>
      <c r="E104" s="29"/>
      <c r="F104" s="29"/>
      <c r="G104" s="31" t="str">
        <f>IF(G100&gt;G102,"SI","NO")</f>
        <v>NO</v>
      </c>
    </row>
  </sheetData>
  <sheetProtection algorithmName="SHA-512" hashValue="qyJS4xCl8gfseVmE/Awbq6BhgaSRl59/XiN6F3irdx6iWlr1+yw6dWzKC4gi56kyJ2Tz2/580oBbaAWPceNLVA==" saltValue="tqLr3XZmuAZiNBpB8RH1ug==" spinCount="100000" sheet="1" objects="1" scenarios="1"/>
  <mergeCells count="45">
    <mergeCell ref="B40:C40"/>
    <mergeCell ref="A2:G2"/>
    <mergeCell ref="A3:G4"/>
    <mergeCell ref="B7:C7"/>
    <mergeCell ref="B8:C8"/>
    <mergeCell ref="B13:C13"/>
    <mergeCell ref="D8:E8"/>
    <mergeCell ref="F12:G12"/>
    <mergeCell ref="B14:C14"/>
    <mergeCell ref="D14:E14"/>
    <mergeCell ref="B20:C20"/>
    <mergeCell ref="B21:C21"/>
    <mergeCell ref="D21:E21"/>
    <mergeCell ref="B41:C41"/>
    <mergeCell ref="D41:E41"/>
    <mergeCell ref="B43:C43"/>
    <mergeCell ref="D43:E43"/>
    <mergeCell ref="B45:C45"/>
    <mergeCell ref="D45:E45"/>
    <mergeCell ref="B51:C51"/>
    <mergeCell ref="B52:C52"/>
    <mergeCell ref="D52:E52"/>
    <mergeCell ref="B58:C58"/>
    <mergeCell ref="B59:C59"/>
    <mergeCell ref="D59:E59"/>
    <mergeCell ref="B70:C70"/>
    <mergeCell ref="B71:C71"/>
    <mergeCell ref="D71:E71"/>
    <mergeCell ref="B77:C77"/>
    <mergeCell ref="B78:C78"/>
    <mergeCell ref="D78:E78"/>
    <mergeCell ref="B84:C84"/>
    <mergeCell ref="B85:C85"/>
    <mergeCell ref="D85:E85"/>
    <mergeCell ref="B91:C91"/>
    <mergeCell ref="B92:C92"/>
    <mergeCell ref="D92:E92"/>
    <mergeCell ref="F83:G83"/>
    <mergeCell ref="F90:G90"/>
    <mergeCell ref="F19:G19"/>
    <mergeCell ref="F39:G39"/>
    <mergeCell ref="F50:G50"/>
    <mergeCell ref="F57:G57"/>
    <mergeCell ref="F69:G69"/>
    <mergeCell ref="F76:G76"/>
  </mergeCells>
  <printOptions horizontalCentered="1"/>
  <pageMargins left="0.11811023622047245" right="0.11811023622047245" top="0.94488188976377963" bottom="0.55118110236220474" header="0.39370078740157483" footer="0.39370078740157483"/>
  <pageSetup paperSize="9" scale="57" fitToHeight="0" orientation="portrait" r:id="rId1"/>
  <headerFooter>
    <oddHeader>&amp;R&amp;G</oddHeader>
    <oddFooter>&amp;C&amp;G</oddFooter>
  </headerFooter>
  <rowBreaks count="1" manualBreakCount="1">
    <brk id="55"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A2:H6"/>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C2" s="34" t="s">
        <v>1</v>
      </c>
      <c r="D2" s="2"/>
      <c r="E2" s="135"/>
      <c r="F2" s="135" t="s">
        <v>166</v>
      </c>
    </row>
    <row r="3" spans="1:8" ht="19.5" customHeight="1">
      <c r="B3" s="53" t="s">
        <v>3</v>
      </c>
      <c r="C3" s="18" t="s">
        <v>4</v>
      </c>
      <c r="D3" s="19" t="s">
        <v>2</v>
      </c>
      <c r="E3" s="5"/>
      <c r="F3" s="5"/>
    </row>
    <row r="4" spans="1:8" ht="21" customHeight="1">
      <c r="B4" s="42" t="s">
        <v>89</v>
      </c>
      <c r="C4" s="150" t="s">
        <v>90</v>
      </c>
      <c r="D4" s="181"/>
      <c r="E4" s="35"/>
      <c r="F4" s="45">
        <f>IF(SUMIF(F5:F6,1,E5:E6)&gt;1,1,SUMIF(F5:F6,1,E5:E6))</f>
        <v>0</v>
      </c>
    </row>
    <row r="5" spans="1:8" ht="27" customHeight="1">
      <c r="A5" s="65"/>
      <c r="B5" s="97" t="s">
        <v>91</v>
      </c>
      <c r="C5" s="63" t="s">
        <v>92</v>
      </c>
      <c r="D5" s="111" t="s">
        <v>5</v>
      </c>
      <c r="E5" s="7">
        <v>1</v>
      </c>
      <c r="F5" s="134">
        <v>2</v>
      </c>
      <c r="H5" t="s">
        <v>80</v>
      </c>
    </row>
    <row r="6" spans="1:8" ht="27" customHeight="1" thickBot="1">
      <c r="A6" s="65"/>
      <c r="B6" s="114" t="s">
        <v>93</v>
      </c>
      <c r="C6" s="112" t="s">
        <v>94</v>
      </c>
      <c r="D6" s="113" t="s">
        <v>5</v>
      </c>
      <c r="E6" s="7">
        <v>0</v>
      </c>
      <c r="F6" s="134">
        <v>2</v>
      </c>
      <c r="H6" t="s">
        <v>81</v>
      </c>
    </row>
  </sheetData>
  <sheetProtection algorithmName="SHA-512" hashValue="Kwc27vjO67XxDh6a/0QKbdFY2VCjdlly8tdFqatHxOtbNsDy9BP1edLC+dX6P4N7X2jKdfatVwWebrVgTBX0Ow==" saltValue="BCyfqRGgSON2U+xSLQgj1A=="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4" r:id="rId5" name="List Box 20">
              <controlPr locked="0" defaultSize="0" autoLine="0" autoPict="0">
                <anchor>
                  <from>
                    <xdr:col>5</xdr:col>
                    <xdr:colOff>28575</xdr:colOff>
                    <xdr:row>5</xdr:row>
                    <xdr:rowOff>19050</xdr:rowOff>
                  </from>
                  <to>
                    <xdr:col>6</xdr:col>
                    <xdr:colOff>0</xdr:colOff>
                    <xdr:row>5</xdr:row>
                    <xdr:rowOff>304800</xdr:rowOff>
                  </to>
                </anchor>
              </controlPr>
            </control>
          </mc:Choice>
        </mc:AlternateContent>
        <mc:AlternateContent xmlns:mc="http://schemas.openxmlformats.org/markup-compatibility/2006">
          <mc:Choice Requires="x14">
            <control shapeId="1045" r:id="rId6" name="List Box 21">
              <controlPr locked="0" defaultSize="0" autoLine="0" autoPict="0">
                <anchor>
                  <from>
                    <xdr:col>5</xdr:col>
                    <xdr:colOff>28575</xdr:colOff>
                    <xdr:row>4</xdr:row>
                    <xdr:rowOff>19050</xdr:rowOff>
                  </from>
                  <to>
                    <xdr:col>6</xdr:col>
                    <xdr:colOff>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16"/>
  <sheetViews>
    <sheetView workbookViewId="0">
      <selection activeCell="J8" sqref="J8"/>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5.5" customHeight="1" thickBot="1">
      <c r="B2" s="9"/>
      <c r="C2" s="38" t="s">
        <v>6</v>
      </c>
      <c r="D2" s="2"/>
      <c r="E2" s="136" t="s">
        <v>166</v>
      </c>
      <c r="F2" s="137" t="s">
        <v>166</v>
      </c>
    </row>
    <row r="3" spans="2:8" ht="19.5" customHeight="1">
      <c r="B3" s="39" t="s">
        <v>3</v>
      </c>
      <c r="C3" s="3" t="s">
        <v>4</v>
      </c>
      <c r="D3" s="4" t="s">
        <v>2</v>
      </c>
      <c r="E3" s="5"/>
      <c r="F3" s="5"/>
    </row>
    <row r="4" spans="2:8" ht="21">
      <c r="B4" s="52" t="s">
        <v>7</v>
      </c>
      <c r="C4" s="150" t="s">
        <v>8</v>
      </c>
      <c r="D4" s="150"/>
      <c r="E4" s="36"/>
      <c r="F4" s="45">
        <f>IF(SUMIF(F5:F7,1,E5:E7)&gt;20,20,SUMIF(F5:F7,1,E5:E7))</f>
        <v>0</v>
      </c>
    </row>
    <row r="5" spans="2:8" ht="24.75" customHeight="1">
      <c r="B5" s="46" t="s">
        <v>9</v>
      </c>
      <c r="C5" s="8" t="s">
        <v>167</v>
      </c>
      <c r="D5" s="16" t="s">
        <v>5</v>
      </c>
      <c r="E5" s="1">
        <v>12</v>
      </c>
      <c r="F5" s="138">
        <v>2</v>
      </c>
      <c r="G5" s="151" t="s">
        <v>174</v>
      </c>
      <c r="H5" t="s">
        <v>83</v>
      </c>
    </row>
    <row r="6" spans="2:8" ht="24.75" customHeight="1">
      <c r="B6" s="47" t="s">
        <v>11</v>
      </c>
      <c r="C6" s="8" t="s">
        <v>168</v>
      </c>
      <c r="D6" s="16" t="s">
        <v>5</v>
      </c>
      <c r="E6" s="1">
        <v>15</v>
      </c>
      <c r="F6" s="138">
        <v>2</v>
      </c>
      <c r="G6" s="151"/>
      <c r="H6" t="s">
        <v>81</v>
      </c>
    </row>
    <row r="7" spans="2:8" ht="24.75" customHeight="1" thickBot="1">
      <c r="B7" s="48" t="s">
        <v>13</v>
      </c>
      <c r="C7" s="15" t="s">
        <v>14</v>
      </c>
      <c r="D7" s="17" t="s">
        <v>5</v>
      </c>
      <c r="E7" s="1">
        <v>20</v>
      </c>
      <c r="F7" s="138">
        <v>2</v>
      </c>
      <c r="G7" s="151"/>
    </row>
    <row r="9" spans="2:8" ht="15.75" thickBot="1"/>
    <row r="10" spans="2:8" ht="30">
      <c r="B10" s="126" t="s">
        <v>165</v>
      </c>
      <c r="C10" s="127" t="s">
        <v>151</v>
      </c>
      <c r="D10" s="128" t="s">
        <v>152</v>
      </c>
    </row>
    <row r="11" spans="2:8" ht="30">
      <c r="B11" s="129" t="s">
        <v>154</v>
      </c>
      <c r="C11" s="125" t="s">
        <v>153</v>
      </c>
      <c r="D11" s="132" t="b">
        <v>0</v>
      </c>
    </row>
    <row r="12" spans="2:8" ht="30">
      <c r="B12" s="129" t="s">
        <v>156</v>
      </c>
      <c r="C12" s="125" t="s">
        <v>155</v>
      </c>
      <c r="D12" s="132" t="b">
        <v>0</v>
      </c>
    </row>
    <row r="13" spans="2:8" ht="30">
      <c r="B13" s="129" t="s">
        <v>158</v>
      </c>
      <c r="C13" s="125" t="s">
        <v>157</v>
      </c>
      <c r="D13" s="132" t="b">
        <v>0</v>
      </c>
    </row>
    <row r="14" spans="2:8" ht="19.5" customHeight="1">
      <c r="B14" s="129" t="s">
        <v>160</v>
      </c>
      <c r="C14" s="125" t="s">
        <v>159</v>
      </c>
      <c r="D14" s="132" t="b">
        <v>0</v>
      </c>
    </row>
    <row r="15" spans="2:8" ht="19.5" customHeight="1">
      <c r="B15" s="129" t="s">
        <v>162</v>
      </c>
      <c r="C15" s="125" t="s">
        <v>161</v>
      </c>
      <c r="D15" s="132" t="b">
        <v>0</v>
      </c>
    </row>
    <row r="16" spans="2:8" ht="45.75" thickBot="1">
      <c r="B16" s="130" t="s">
        <v>164</v>
      </c>
      <c r="C16" s="131" t="s">
        <v>163</v>
      </c>
      <c r="D16" s="133" t="b">
        <v>0</v>
      </c>
    </row>
  </sheetData>
  <sheetProtection algorithmName="SHA-512" hashValue="nrQwdbzw/fvWX3mT75ZG6ULufeVsvdZ1Zk2EZ72lqeZCWlsCNGVj8vdBJXfbU7phBTZJJPoVydNbEPnAH25Q6g==" saltValue="WdnjIcuNTHU+0c1AjAXqNQ=="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4FF55-40A4-481C-AA2E-A98E13E8CBAB}">
  <sheetPr codeName="Hoja10">
    <pageSetUpPr fitToPage="1"/>
  </sheetPr>
  <dimension ref="B2:I20"/>
  <sheetViews>
    <sheetView workbookViewId="0">
      <selection activeCell="J8" sqref="J8"/>
    </sheetView>
  </sheetViews>
  <sheetFormatPr baseColWidth="10" defaultRowHeight="15"/>
  <cols>
    <col min="1" max="1" width="5.7109375" customWidth="1"/>
    <col min="3" max="3" width="85.7109375" customWidth="1"/>
    <col min="4" max="4" width="16.7109375" bestFit="1" customWidth="1"/>
    <col min="5" max="5" width="7.7109375" hidden="1" customWidth="1"/>
    <col min="6" max="6" width="11.42578125" customWidth="1"/>
    <col min="9" max="9" width="0" hidden="1" customWidth="1"/>
  </cols>
  <sheetData>
    <row r="2" spans="2:9" ht="26.25" customHeight="1" thickBot="1">
      <c r="B2" s="12"/>
      <c r="C2" s="140" t="s">
        <v>15</v>
      </c>
      <c r="D2" s="2"/>
      <c r="E2" s="139" t="s">
        <v>76</v>
      </c>
      <c r="F2" s="137" t="s">
        <v>166</v>
      </c>
    </row>
    <row r="3" spans="2:9" ht="19.5" customHeight="1">
      <c r="B3" s="40" t="s">
        <v>3</v>
      </c>
      <c r="C3" s="18" t="s">
        <v>4</v>
      </c>
      <c r="D3" s="19" t="s">
        <v>2</v>
      </c>
      <c r="E3" s="5"/>
      <c r="F3" s="5"/>
    </row>
    <row r="4" spans="2:9" ht="26.25" customHeight="1">
      <c r="B4" s="41" t="s">
        <v>16</v>
      </c>
      <c r="C4" s="184" t="s">
        <v>17</v>
      </c>
      <c r="D4" s="185"/>
      <c r="E4" s="37"/>
      <c r="F4" s="45">
        <f>IF(SUMIF(F5:F20,1,E5:E20)&gt;15,15,SUMIF(F5:F20,1,E5:E20))</f>
        <v>0</v>
      </c>
    </row>
    <row r="5" spans="2:9" ht="21.75" customHeight="1">
      <c r="B5" s="23" t="s">
        <v>18</v>
      </c>
      <c r="C5" s="8" t="s">
        <v>19</v>
      </c>
      <c r="D5" s="20" t="s">
        <v>5</v>
      </c>
      <c r="E5" s="1">
        <v>15</v>
      </c>
      <c r="F5" s="124">
        <v>2</v>
      </c>
      <c r="I5" t="s">
        <v>83</v>
      </c>
    </row>
    <row r="6" spans="2:9" ht="21.75" customHeight="1">
      <c r="B6" s="23" t="s">
        <v>20</v>
      </c>
      <c r="C6" s="8" t="s">
        <v>21</v>
      </c>
      <c r="D6" s="20" t="s">
        <v>5</v>
      </c>
      <c r="E6" s="1">
        <v>15</v>
      </c>
      <c r="F6" s="124">
        <v>2</v>
      </c>
      <c r="I6" t="s">
        <v>81</v>
      </c>
    </row>
    <row r="7" spans="2:9" ht="25.5">
      <c r="B7" s="23" t="s">
        <v>22</v>
      </c>
      <c r="C7" s="8" t="s">
        <v>23</v>
      </c>
      <c r="D7" s="20" t="s">
        <v>5</v>
      </c>
      <c r="E7" s="1">
        <v>15</v>
      </c>
      <c r="F7" s="124">
        <v>2</v>
      </c>
    </row>
    <row r="8" spans="2:9" ht="21.75" customHeight="1">
      <c r="B8" s="23" t="s">
        <v>24</v>
      </c>
      <c r="C8" s="8" t="s">
        <v>25</v>
      </c>
      <c r="D8" s="20" t="s">
        <v>5</v>
      </c>
      <c r="E8" s="1">
        <v>15</v>
      </c>
      <c r="F8" s="124">
        <v>2</v>
      </c>
    </row>
    <row r="9" spans="2:9" ht="21.75" customHeight="1">
      <c r="B9" s="23" t="s">
        <v>26</v>
      </c>
      <c r="C9" s="8" t="s">
        <v>27</v>
      </c>
      <c r="D9" s="20" t="s">
        <v>5</v>
      </c>
      <c r="E9" s="1">
        <v>15</v>
      </c>
      <c r="F9" s="124">
        <v>2</v>
      </c>
    </row>
    <row r="10" spans="2:9" ht="21.75" customHeight="1">
      <c r="B10" s="23" t="s">
        <v>28</v>
      </c>
      <c r="C10" s="8" t="s">
        <v>29</v>
      </c>
      <c r="D10" s="20" t="s">
        <v>5</v>
      </c>
      <c r="E10" s="1">
        <v>15</v>
      </c>
      <c r="F10" s="124">
        <v>2</v>
      </c>
    </row>
    <row r="11" spans="2:9" ht="21.75" customHeight="1">
      <c r="B11" s="23" t="s">
        <v>30</v>
      </c>
      <c r="C11" s="8" t="s">
        <v>31</v>
      </c>
      <c r="D11" s="20" t="s">
        <v>5</v>
      </c>
      <c r="E11" s="1">
        <v>15</v>
      </c>
      <c r="F11" s="124">
        <v>2</v>
      </c>
    </row>
    <row r="12" spans="2:9" ht="21.75" customHeight="1">
      <c r="B12" s="23" t="s">
        <v>32</v>
      </c>
      <c r="C12" s="8" t="s">
        <v>33</v>
      </c>
      <c r="D12" s="20" t="s">
        <v>5</v>
      </c>
      <c r="E12" s="1">
        <v>15</v>
      </c>
      <c r="F12" s="124">
        <v>2</v>
      </c>
    </row>
    <row r="13" spans="2:9" ht="21.75" customHeight="1">
      <c r="B13" s="23" t="s">
        <v>34</v>
      </c>
      <c r="C13" s="8" t="s">
        <v>35</v>
      </c>
      <c r="D13" s="20" t="s">
        <v>5</v>
      </c>
      <c r="E13" s="1">
        <v>15</v>
      </c>
      <c r="F13" s="124">
        <v>2</v>
      </c>
    </row>
    <row r="14" spans="2:9" ht="21.75" customHeight="1">
      <c r="B14" s="23" t="s">
        <v>36</v>
      </c>
      <c r="C14" s="8" t="s">
        <v>37</v>
      </c>
      <c r="D14" s="20" t="s">
        <v>5</v>
      </c>
      <c r="E14" s="1">
        <v>15</v>
      </c>
      <c r="F14" s="124">
        <v>2</v>
      </c>
    </row>
    <row r="15" spans="2:9" ht="21.75" customHeight="1">
      <c r="B15" s="23" t="s">
        <v>38</v>
      </c>
      <c r="C15" s="8" t="s">
        <v>39</v>
      </c>
      <c r="D15" s="20" t="s">
        <v>5</v>
      </c>
      <c r="E15" s="1">
        <v>15</v>
      </c>
      <c r="F15" s="124">
        <v>2</v>
      </c>
    </row>
    <row r="16" spans="2:9" ht="21.75" customHeight="1">
      <c r="B16" s="23" t="s">
        <v>40</v>
      </c>
      <c r="C16" s="8" t="s">
        <v>41</v>
      </c>
      <c r="D16" s="20" t="s">
        <v>5</v>
      </c>
      <c r="E16" s="1">
        <v>15</v>
      </c>
      <c r="F16" s="124">
        <v>2</v>
      </c>
    </row>
    <row r="17" spans="2:6" ht="21.75" customHeight="1">
      <c r="B17" s="23" t="s">
        <v>42</v>
      </c>
      <c r="C17" s="8" t="s">
        <v>43</v>
      </c>
      <c r="D17" s="20" t="s">
        <v>5</v>
      </c>
      <c r="E17" s="1">
        <v>15</v>
      </c>
      <c r="F17" s="124">
        <v>2</v>
      </c>
    </row>
    <row r="18" spans="2:6" ht="21.75" customHeight="1">
      <c r="B18" s="23" t="s">
        <v>44</v>
      </c>
      <c r="C18" s="8" t="s">
        <v>45</v>
      </c>
      <c r="D18" s="20" t="s">
        <v>5</v>
      </c>
      <c r="E18" s="1">
        <v>15</v>
      </c>
      <c r="F18" s="124">
        <v>2</v>
      </c>
    </row>
    <row r="19" spans="2:6" ht="21.75" customHeight="1">
      <c r="B19" s="23" t="s">
        <v>46</v>
      </c>
      <c r="C19" s="8" t="s">
        <v>47</v>
      </c>
      <c r="D19" s="20" t="s">
        <v>5</v>
      </c>
      <c r="E19" s="1">
        <v>15</v>
      </c>
      <c r="F19" s="124">
        <v>2</v>
      </c>
    </row>
    <row r="20" spans="2:6" ht="21.75" customHeight="1" thickBot="1">
      <c r="B20" s="49" t="s">
        <v>48</v>
      </c>
      <c r="C20" s="21" t="s">
        <v>49</v>
      </c>
      <c r="D20" s="22" t="s">
        <v>5</v>
      </c>
      <c r="E20" s="1">
        <v>15</v>
      </c>
      <c r="F20" s="124">
        <v>2</v>
      </c>
    </row>
  </sheetData>
  <sheetProtection algorithmName="SHA-512" hashValue="w2ZHqtgaekiVDGG4FHGXL5jlDS2VsqBXFUVxu2ZlhYZ8pdbFqxS1vF78A3F7IJH+vZzhWQfrl/7zGQXSt6Zq0g==" saltValue="POtxM/NyGneHzzt38tg1hw=="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28" r:id="rId5" name="List Box 16">
              <controlPr locked="0" defaultSize="0" autoLine="0" autoPict="0">
                <anchor>
                  <from>
                    <xdr:col>5</xdr:col>
                    <xdr:colOff>28575</xdr:colOff>
                    <xdr:row>18</xdr:row>
                    <xdr:rowOff>238125</xdr:rowOff>
                  </from>
                  <to>
                    <xdr:col>5</xdr:col>
                    <xdr:colOff>733425</xdr:colOff>
                    <xdr:row>19</xdr:row>
                    <xdr:rowOff>247650</xdr:rowOff>
                  </to>
                </anchor>
              </controlPr>
            </control>
          </mc:Choice>
        </mc:AlternateContent>
        <mc:AlternateContent xmlns:mc="http://schemas.openxmlformats.org/markup-compatibility/2006">
          <mc:Choice Requires="x14">
            <control shapeId="13340" r:id="rId6" name="List Box 28">
              <controlPr locked="0" defaultSize="0" autoLine="0" autoPict="0">
                <anchor>
                  <from>
                    <xdr:col>5</xdr:col>
                    <xdr:colOff>28575</xdr:colOff>
                    <xdr:row>14</xdr:row>
                    <xdr:rowOff>247650</xdr:rowOff>
                  </from>
                  <to>
                    <xdr:col>5</xdr:col>
                    <xdr:colOff>733425</xdr:colOff>
                    <xdr:row>15</xdr:row>
                    <xdr:rowOff>257175</xdr:rowOff>
                  </to>
                </anchor>
              </controlPr>
            </control>
          </mc:Choice>
        </mc:AlternateContent>
        <mc:AlternateContent xmlns:mc="http://schemas.openxmlformats.org/markup-compatibility/2006">
          <mc:Choice Requires="x14">
            <control shapeId="13341" r:id="rId7" name="List Box 29">
              <controlPr locked="0" defaultSize="0" autoLine="0" autoPict="0">
                <anchor>
                  <from>
                    <xdr:col>5</xdr:col>
                    <xdr:colOff>28575</xdr:colOff>
                    <xdr:row>15</xdr:row>
                    <xdr:rowOff>238125</xdr:rowOff>
                  </from>
                  <to>
                    <xdr:col>5</xdr:col>
                    <xdr:colOff>733425</xdr:colOff>
                    <xdr:row>16</xdr:row>
                    <xdr:rowOff>247650</xdr:rowOff>
                  </to>
                </anchor>
              </controlPr>
            </control>
          </mc:Choice>
        </mc:AlternateContent>
        <mc:AlternateContent xmlns:mc="http://schemas.openxmlformats.org/markup-compatibility/2006">
          <mc:Choice Requires="x14">
            <control shapeId="13342" r:id="rId8" name="List Box 30">
              <controlPr locked="0" defaultSize="0" autoLine="0" autoPict="0">
                <anchor>
                  <from>
                    <xdr:col>5</xdr:col>
                    <xdr:colOff>28575</xdr:colOff>
                    <xdr:row>16</xdr:row>
                    <xdr:rowOff>238125</xdr:rowOff>
                  </from>
                  <to>
                    <xdr:col>5</xdr:col>
                    <xdr:colOff>733425</xdr:colOff>
                    <xdr:row>17</xdr:row>
                    <xdr:rowOff>247650</xdr:rowOff>
                  </to>
                </anchor>
              </controlPr>
            </control>
          </mc:Choice>
        </mc:AlternateContent>
        <mc:AlternateContent xmlns:mc="http://schemas.openxmlformats.org/markup-compatibility/2006">
          <mc:Choice Requires="x14">
            <control shapeId="13343" r:id="rId9" name="List Box 31">
              <controlPr locked="0" defaultSize="0" autoLine="0" autoPict="0">
                <anchor>
                  <from>
                    <xdr:col>5</xdr:col>
                    <xdr:colOff>28575</xdr:colOff>
                    <xdr:row>17</xdr:row>
                    <xdr:rowOff>238125</xdr:rowOff>
                  </from>
                  <to>
                    <xdr:col>5</xdr:col>
                    <xdr:colOff>733425</xdr:colOff>
                    <xdr:row>18</xdr:row>
                    <xdr:rowOff>247650</xdr:rowOff>
                  </to>
                </anchor>
              </controlPr>
            </control>
          </mc:Choice>
        </mc:AlternateContent>
        <mc:AlternateContent xmlns:mc="http://schemas.openxmlformats.org/markup-compatibility/2006">
          <mc:Choice Requires="x14">
            <control shapeId="13344" r:id="rId10" name="List Box 32">
              <controlPr locked="0" defaultSize="0" autoLine="0" autoPict="0">
                <anchor>
                  <from>
                    <xdr:col>5</xdr:col>
                    <xdr:colOff>28575</xdr:colOff>
                    <xdr:row>4</xdr:row>
                    <xdr:rowOff>0</xdr:rowOff>
                  </from>
                  <to>
                    <xdr:col>5</xdr:col>
                    <xdr:colOff>733425</xdr:colOff>
                    <xdr:row>5</xdr:row>
                    <xdr:rowOff>9525</xdr:rowOff>
                  </to>
                </anchor>
              </controlPr>
            </control>
          </mc:Choice>
        </mc:AlternateContent>
        <mc:AlternateContent xmlns:mc="http://schemas.openxmlformats.org/markup-compatibility/2006">
          <mc:Choice Requires="x14">
            <control shapeId="13345" r:id="rId11" name="List Box 33">
              <controlPr locked="0" defaultSize="0" autoLine="0" autoPict="0">
                <anchor>
                  <from>
                    <xdr:col>5</xdr:col>
                    <xdr:colOff>28575</xdr:colOff>
                    <xdr:row>5</xdr:row>
                    <xdr:rowOff>19050</xdr:rowOff>
                  </from>
                  <to>
                    <xdr:col>5</xdr:col>
                    <xdr:colOff>733425</xdr:colOff>
                    <xdr:row>6</xdr:row>
                    <xdr:rowOff>28575</xdr:rowOff>
                  </to>
                </anchor>
              </controlPr>
            </control>
          </mc:Choice>
        </mc:AlternateContent>
        <mc:AlternateContent xmlns:mc="http://schemas.openxmlformats.org/markup-compatibility/2006">
          <mc:Choice Requires="x14">
            <control shapeId="13346" r:id="rId12" name="List Box 34">
              <controlPr locked="0" defaultSize="0" autoLine="0" autoPict="0">
                <anchor>
                  <from>
                    <xdr:col>5</xdr:col>
                    <xdr:colOff>28575</xdr:colOff>
                    <xdr:row>6</xdr:row>
                    <xdr:rowOff>28575</xdr:rowOff>
                  </from>
                  <to>
                    <xdr:col>5</xdr:col>
                    <xdr:colOff>733425</xdr:colOff>
                    <xdr:row>6</xdr:row>
                    <xdr:rowOff>314325</xdr:rowOff>
                  </to>
                </anchor>
              </controlPr>
            </control>
          </mc:Choice>
        </mc:AlternateContent>
        <mc:AlternateContent xmlns:mc="http://schemas.openxmlformats.org/markup-compatibility/2006">
          <mc:Choice Requires="x14">
            <control shapeId="13347" r:id="rId13" name="List Box 35">
              <controlPr locked="0" defaultSize="0" autoLine="0" autoPict="0">
                <anchor>
                  <from>
                    <xdr:col>5</xdr:col>
                    <xdr:colOff>28575</xdr:colOff>
                    <xdr:row>6</xdr:row>
                    <xdr:rowOff>304800</xdr:rowOff>
                  </from>
                  <to>
                    <xdr:col>5</xdr:col>
                    <xdr:colOff>733425</xdr:colOff>
                    <xdr:row>7</xdr:row>
                    <xdr:rowOff>266700</xdr:rowOff>
                  </to>
                </anchor>
              </controlPr>
            </control>
          </mc:Choice>
        </mc:AlternateContent>
        <mc:AlternateContent xmlns:mc="http://schemas.openxmlformats.org/markup-compatibility/2006">
          <mc:Choice Requires="x14">
            <control shapeId="13348" r:id="rId14" name="List Box 36">
              <controlPr locked="0" defaultSize="0" autoLine="0" autoPict="0">
                <anchor>
                  <from>
                    <xdr:col>5</xdr:col>
                    <xdr:colOff>28575</xdr:colOff>
                    <xdr:row>7</xdr:row>
                    <xdr:rowOff>247650</xdr:rowOff>
                  </from>
                  <to>
                    <xdr:col>5</xdr:col>
                    <xdr:colOff>733425</xdr:colOff>
                    <xdr:row>8</xdr:row>
                    <xdr:rowOff>257175</xdr:rowOff>
                  </to>
                </anchor>
              </controlPr>
            </control>
          </mc:Choice>
        </mc:AlternateContent>
        <mc:AlternateContent xmlns:mc="http://schemas.openxmlformats.org/markup-compatibility/2006">
          <mc:Choice Requires="x14">
            <control shapeId="13349" r:id="rId15" name="List Box 37">
              <controlPr locked="0" defaultSize="0" autoLine="0" autoPict="0">
                <anchor>
                  <from>
                    <xdr:col>5</xdr:col>
                    <xdr:colOff>28575</xdr:colOff>
                    <xdr:row>8</xdr:row>
                    <xdr:rowOff>247650</xdr:rowOff>
                  </from>
                  <to>
                    <xdr:col>5</xdr:col>
                    <xdr:colOff>733425</xdr:colOff>
                    <xdr:row>9</xdr:row>
                    <xdr:rowOff>257175</xdr:rowOff>
                  </to>
                </anchor>
              </controlPr>
            </control>
          </mc:Choice>
        </mc:AlternateContent>
        <mc:AlternateContent xmlns:mc="http://schemas.openxmlformats.org/markup-compatibility/2006">
          <mc:Choice Requires="x14">
            <control shapeId="13350" r:id="rId16" name="List Box 38">
              <controlPr locked="0" defaultSize="0" autoLine="0" autoPict="0">
                <anchor>
                  <from>
                    <xdr:col>5</xdr:col>
                    <xdr:colOff>28575</xdr:colOff>
                    <xdr:row>9</xdr:row>
                    <xdr:rowOff>247650</xdr:rowOff>
                  </from>
                  <to>
                    <xdr:col>5</xdr:col>
                    <xdr:colOff>733425</xdr:colOff>
                    <xdr:row>10</xdr:row>
                    <xdr:rowOff>257175</xdr:rowOff>
                  </to>
                </anchor>
              </controlPr>
            </control>
          </mc:Choice>
        </mc:AlternateContent>
        <mc:AlternateContent xmlns:mc="http://schemas.openxmlformats.org/markup-compatibility/2006">
          <mc:Choice Requires="x14">
            <control shapeId="13351" r:id="rId17" name="List Box 39">
              <controlPr locked="0" defaultSize="0" autoLine="0" autoPict="0">
                <anchor>
                  <from>
                    <xdr:col>5</xdr:col>
                    <xdr:colOff>28575</xdr:colOff>
                    <xdr:row>10</xdr:row>
                    <xdr:rowOff>247650</xdr:rowOff>
                  </from>
                  <to>
                    <xdr:col>5</xdr:col>
                    <xdr:colOff>733425</xdr:colOff>
                    <xdr:row>11</xdr:row>
                    <xdr:rowOff>257175</xdr:rowOff>
                  </to>
                </anchor>
              </controlPr>
            </control>
          </mc:Choice>
        </mc:AlternateContent>
        <mc:AlternateContent xmlns:mc="http://schemas.openxmlformats.org/markup-compatibility/2006">
          <mc:Choice Requires="x14">
            <control shapeId="13352" r:id="rId18" name="List Box 40">
              <controlPr locked="0" defaultSize="0" autoLine="0" autoPict="0">
                <anchor>
                  <from>
                    <xdr:col>5</xdr:col>
                    <xdr:colOff>28575</xdr:colOff>
                    <xdr:row>11</xdr:row>
                    <xdr:rowOff>247650</xdr:rowOff>
                  </from>
                  <to>
                    <xdr:col>5</xdr:col>
                    <xdr:colOff>733425</xdr:colOff>
                    <xdr:row>12</xdr:row>
                    <xdr:rowOff>257175</xdr:rowOff>
                  </to>
                </anchor>
              </controlPr>
            </control>
          </mc:Choice>
        </mc:AlternateContent>
        <mc:AlternateContent xmlns:mc="http://schemas.openxmlformats.org/markup-compatibility/2006">
          <mc:Choice Requires="x14">
            <control shapeId="13353" r:id="rId19" name="List Box 41">
              <controlPr locked="0" defaultSize="0" autoLine="0" autoPict="0">
                <anchor>
                  <from>
                    <xdr:col>5</xdr:col>
                    <xdr:colOff>28575</xdr:colOff>
                    <xdr:row>12</xdr:row>
                    <xdr:rowOff>247650</xdr:rowOff>
                  </from>
                  <to>
                    <xdr:col>5</xdr:col>
                    <xdr:colOff>733425</xdr:colOff>
                    <xdr:row>13</xdr:row>
                    <xdr:rowOff>257175</xdr:rowOff>
                  </to>
                </anchor>
              </controlPr>
            </control>
          </mc:Choice>
        </mc:AlternateContent>
        <mc:AlternateContent xmlns:mc="http://schemas.openxmlformats.org/markup-compatibility/2006">
          <mc:Choice Requires="x14">
            <control shapeId="13354" r:id="rId20" name="List Box 42">
              <controlPr locked="0" defaultSize="0" autoLine="0" autoPict="0">
                <anchor>
                  <from>
                    <xdr:col>5</xdr:col>
                    <xdr:colOff>28575</xdr:colOff>
                    <xdr:row>13</xdr:row>
                    <xdr:rowOff>247650</xdr:rowOff>
                  </from>
                  <to>
                    <xdr:col>5</xdr:col>
                    <xdr:colOff>733425</xdr:colOff>
                    <xdr:row>14</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H11"/>
  <sheetViews>
    <sheetView workbookViewId="0">
      <selection activeCell="F2" sqref="F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customHeight="1" thickBot="1">
      <c r="B2" s="12"/>
      <c r="C2" s="186" t="s">
        <v>50</v>
      </c>
      <c r="D2" s="186"/>
      <c r="F2" s="137" t="s">
        <v>166</v>
      </c>
    </row>
    <row r="3" spans="1:8" s="11" customFormat="1" ht="19.5" customHeight="1">
      <c r="B3" s="83" t="s">
        <v>3</v>
      </c>
      <c r="C3" s="84" t="s">
        <v>4</v>
      </c>
      <c r="D3" s="85" t="s">
        <v>2</v>
      </c>
      <c r="E3" s="5"/>
      <c r="F3" s="5"/>
    </row>
    <row r="4" spans="1:8" s="33" customFormat="1" ht="19.5" customHeight="1">
      <c r="B4" s="86" t="s">
        <v>51</v>
      </c>
      <c r="C4" s="173" t="s">
        <v>52</v>
      </c>
      <c r="D4" s="174"/>
      <c r="E4" s="35"/>
      <c r="F4" s="45">
        <f>IF(SUMIF(F5,1,E5)&gt;5,5,SUMIF(F5,1,E5))</f>
        <v>0</v>
      </c>
    </row>
    <row r="5" spans="1:8" s="11" customFormat="1" ht="38.25">
      <c r="A5" s="115"/>
      <c r="B5" s="116" t="s">
        <v>53</v>
      </c>
      <c r="C5" s="63" t="s">
        <v>54</v>
      </c>
      <c r="D5" s="88" t="s">
        <v>55</v>
      </c>
      <c r="E5" s="64">
        <v>5</v>
      </c>
      <c r="F5" s="141">
        <v>2</v>
      </c>
      <c r="H5" s="11" t="s">
        <v>83</v>
      </c>
    </row>
    <row r="6" spans="1:8" s="33" customFormat="1" ht="19.5" customHeight="1">
      <c r="B6" s="86" t="s">
        <v>95</v>
      </c>
      <c r="C6" s="160" t="s">
        <v>96</v>
      </c>
      <c r="D6" s="164"/>
      <c r="E6" s="35"/>
      <c r="F6" s="45">
        <f>IF(SUMIF(F7,1,E7)&gt;5,5,SUMIF(F7,1,E7))</f>
        <v>0</v>
      </c>
      <c r="H6" s="11" t="s">
        <v>81</v>
      </c>
    </row>
    <row r="7" spans="1:8" s="11" customFormat="1" ht="38.25">
      <c r="A7" s="65"/>
      <c r="B7" s="97" t="s">
        <v>97</v>
      </c>
      <c r="C7" s="63" t="s">
        <v>98</v>
      </c>
      <c r="D7" s="88" t="s">
        <v>55</v>
      </c>
      <c r="E7" s="64">
        <v>5</v>
      </c>
      <c r="F7" s="141">
        <v>2</v>
      </c>
    </row>
    <row r="8" spans="1:8" s="11" customFormat="1" ht="19.5" customHeight="1">
      <c r="B8" s="86" t="s">
        <v>99</v>
      </c>
      <c r="C8" s="173" t="s">
        <v>100</v>
      </c>
      <c r="D8" s="174"/>
      <c r="E8" s="35"/>
      <c r="F8" s="45">
        <f>IF(SUMIF(F9:F11,1,E9:E11)&gt;5,5,SUMIF(F9:F11,1,E9:E11))</f>
        <v>0</v>
      </c>
    </row>
    <row r="9" spans="1:8" s="11" customFormat="1" ht="24" customHeight="1">
      <c r="A9" s="115"/>
      <c r="B9" s="116" t="s">
        <v>101</v>
      </c>
      <c r="C9" s="80" t="s">
        <v>102</v>
      </c>
      <c r="D9" s="88" t="s">
        <v>55</v>
      </c>
      <c r="E9" s="64">
        <v>5</v>
      </c>
      <c r="F9" s="141">
        <v>2</v>
      </c>
    </row>
    <row r="10" spans="1:8" s="11" customFormat="1" ht="24" customHeight="1">
      <c r="A10" s="115"/>
      <c r="B10" s="116" t="s">
        <v>103</v>
      </c>
      <c r="C10" s="80" t="s">
        <v>104</v>
      </c>
      <c r="D10" s="88" t="s">
        <v>55</v>
      </c>
      <c r="E10" s="64">
        <v>5</v>
      </c>
      <c r="F10" s="141">
        <v>2</v>
      </c>
    </row>
    <row r="11" spans="1:8" s="11" customFormat="1" ht="39" thickBot="1">
      <c r="A11" s="65"/>
      <c r="B11" s="117" t="s">
        <v>105</v>
      </c>
      <c r="C11" s="92" t="s">
        <v>106</v>
      </c>
      <c r="D11" s="93" t="s">
        <v>55</v>
      </c>
      <c r="E11" s="64">
        <v>5</v>
      </c>
      <c r="F11" s="141">
        <v>2</v>
      </c>
    </row>
  </sheetData>
  <sheetProtection algorithmName="SHA-512" hashValue="xUx7KkQkfaveO3X9HTxgTu5loYOPsdl2eUY3aMYHgfK+cmORaTRQscM1jPAcax6HEMZ1S0X7nb8qToTef8xShw==" saltValue="s5MpmbwlOZ8SxYdNan8OXA==" spinCount="100000" sheet="1" objects="1" scenarios="1"/>
  <mergeCells count="4">
    <mergeCell ref="C2:D2"/>
    <mergeCell ref="C4:D4"/>
    <mergeCell ref="C6:D6"/>
    <mergeCell ref="C8:D8"/>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19050</xdr:colOff>
                    <xdr:row>4</xdr:row>
                    <xdr:rowOff>66675</xdr:rowOff>
                  </from>
                  <to>
                    <xdr:col>5</xdr:col>
                    <xdr:colOff>723900</xdr:colOff>
                    <xdr:row>4</xdr:row>
                    <xdr:rowOff>352425</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19050</xdr:colOff>
                    <xdr:row>6</xdr:row>
                    <xdr:rowOff>85725</xdr:rowOff>
                  </from>
                  <to>
                    <xdr:col>5</xdr:col>
                    <xdr:colOff>723900</xdr:colOff>
                    <xdr:row>6</xdr:row>
                    <xdr:rowOff>371475</xdr:rowOff>
                  </to>
                </anchor>
              </controlPr>
            </control>
          </mc:Choice>
        </mc:AlternateContent>
        <mc:AlternateContent xmlns:mc="http://schemas.openxmlformats.org/markup-compatibility/2006">
          <mc:Choice Requires="x14">
            <control shapeId="6148" r:id="rId7" name="List Box 4">
              <controlPr locked="0" defaultSize="0" autoLine="0" autoPict="0">
                <anchor>
                  <from>
                    <xdr:col>5</xdr:col>
                    <xdr:colOff>19050</xdr:colOff>
                    <xdr:row>8</xdr:row>
                    <xdr:rowOff>0</xdr:rowOff>
                  </from>
                  <to>
                    <xdr:col>5</xdr:col>
                    <xdr:colOff>723900</xdr:colOff>
                    <xdr:row>8</xdr:row>
                    <xdr:rowOff>285750</xdr:rowOff>
                  </to>
                </anchor>
              </controlPr>
            </control>
          </mc:Choice>
        </mc:AlternateContent>
        <mc:AlternateContent xmlns:mc="http://schemas.openxmlformats.org/markup-compatibility/2006">
          <mc:Choice Requires="x14">
            <control shapeId="6149" r:id="rId8" name="List Box 5">
              <controlPr locked="0" defaultSize="0" autoLine="0" autoPict="0">
                <anchor>
                  <from>
                    <xdr:col>5</xdr:col>
                    <xdr:colOff>19050</xdr:colOff>
                    <xdr:row>9</xdr:row>
                    <xdr:rowOff>9525</xdr:rowOff>
                  </from>
                  <to>
                    <xdr:col>5</xdr:col>
                    <xdr:colOff>723900</xdr:colOff>
                    <xdr:row>9</xdr:row>
                    <xdr:rowOff>295275</xdr:rowOff>
                  </to>
                </anchor>
              </controlPr>
            </control>
          </mc:Choice>
        </mc:AlternateContent>
        <mc:AlternateContent xmlns:mc="http://schemas.openxmlformats.org/markup-compatibility/2006">
          <mc:Choice Requires="x14">
            <control shapeId="6150" r:id="rId9" name="List Box 6">
              <controlPr locked="0" defaultSize="0" autoLine="0" autoPict="0">
                <anchor>
                  <from>
                    <xdr:col>5</xdr:col>
                    <xdr:colOff>19050</xdr:colOff>
                    <xdr:row>10</xdr:row>
                    <xdr:rowOff>95250</xdr:rowOff>
                  </from>
                  <to>
                    <xdr:col>5</xdr:col>
                    <xdr:colOff>723900</xdr:colOff>
                    <xdr:row>10</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A2:H7"/>
  <sheetViews>
    <sheetView workbookViewId="0">
      <selection activeCell="C12" sqref="C1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0" hidden="1" customWidth="1"/>
  </cols>
  <sheetData>
    <row r="2" spans="1:8" s="11" customFormat="1" ht="21" thickBot="1">
      <c r="B2" s="12"/>
      <c r="C2" s="38" t="s">
        <v>56</v>
      </c>
      <c r="D2" s="14"/>
      <c r="E2" s="136" t="s">
        <v>76</v>
      </c>
      <c r="F2" s="137" t="s">
        <v>166</v>
      </c>
    </row>
    <row r="3" spans="1:8" s="11" customFormat="1" ht="19.5" customHeight="1">
      <c r="B3" s="83" t="s">
        <v>3</v>
      </c>
      <c r="C3" s="84" t="s">
        <v>4</v>
      </c>
      <c r="D3" s="85" t="s">
        <v>2</v>
      </c>
      <c r="E3" s="5"/>
      <c r="F3" s="5"/>
    </row>
    <row r="4" spans="1:8" s="33" customFormat="1" ht="21">
      <c r="B4" s="96" t="s">
        <v>107</v>
      </c>
      <c r="C4" s="160" t="s">
        <v>108</v>
      </c>
      <c r="D4" s="164"/>
      <c r="E4" s="36"/>
      <c r="F4" s="45">
        <f>IF(SUMIF(F5:F7,1,E5:E7)&gt;2,2,SUMIF(F5:F7,1,E5:E7))</f>
        <v>0</v>
      </c>
    </row>
    <row r="5" spans="1:8" s="11" customFormat="1" ht="23.25" customHeight="1">
      <c r="A5" s="76"/>
      <c r="B5" s="97" t="s">
        <v>109</v>
      </c>
      <c r="C5" s="63" t="s">
        <v>110</v>
      </c>
      <c r="D5" s="88" t="s">
        <v>5</v>
      </c>
      <c r="E5" s="1">
        <v>2</v>
      </c>
      <c r="F5" s="124">
        <v>2</v>
      </c>
      <c r="H5" s="11" t="s">
        <v>83</v>
      </c>
    </row>
    <row r="6" spans="1:8" s="11" customFormat="1" ht="23.25" customHeight="1">
      <c r="A6" s="68"/>
      <c r="B6" s="97" t="s">
        <v>111</v>
      </c>
      <c r="C6" s="63" t="s">
        <v>112</v>
      </c>
      <c r="D6" s="88" t="s">
        <v>5</v>
      </c>
      <c r="E6" s="1">
        <v>2</v>
      </c>
      <c r="F6" s="124">
        <v>2</v>
      </c>
      <c r="H6" s="11" t="s">
        <v>81</v>
      </c>
    </row>
    <row r="7" spans="1:8" s="11" customFormat="1" ht="23.25" customHeight="1" thickBot="1">
      <c r="A7" s="118"/>
      <c r="B7" s="114" t="s">
        <v>177</v>
      </c>
      <c r="C7" s="92" t="s">
        <v>114</v>
      </c>
      <c r="D7" s="93" t="s">
        <v>5</v>
      </c>
      <c r="E7" s="1">
        <v>2</v>
      </c>
      <c r="F7" s="124">
        <v>2</v>
      </c>
    </row>
  </sheetData>
  <sheetProtection algorithmName="SHA-512" hashValue="KAxQ6uT7pAC/gd5Djz59NlG+cLmaidH5LgU/TiwwgfEQrtN8yMM9aAZafjsLxWn1/2Ww8CmL3mnsOG9o69dl6g==" saltValue="RKuYfCbYQtba498fiqXuXA=="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List Box 1">
              <controlPr locked="0" defaultSize="0" autoLine="0" autoPict="0">
                <anchor>
                  <from>
                    <xdr:col>5</xdr:col>
                    <xdr:colOff>19050</xdr:colOff>
                    <xdr:row>4</xdr:row>
                    <xdr:rowOff>9525</xdr:rowOff>
                  </from>
                  <to>
                    <xdr:col>5</xdr:col>
                    <xdr:colOff>723900</xdr:colOff>
                    <xdr:row>5</xdr:row>
                    <xdr:rowOff>0</xdr:rowOff>
                  </to>
                </anchor>
              </controlPr>
            </control>
          </mc:Choice>
        </mc:AlternateContent>
        <mc:AlternateContent xmlns:mc="http://schemas.openxmlformats.org/markup-compatibility/2006">
          <mc:Choice Requires="x14">
            <control shapeId="7170" r:id="rId6" name="List Box 2">
              <controlPr locked="0" defaultSize="0" autoLine="0" autoPict="0">
                <anchor>
                  <from>
                    <xdr:col>5</xdr:col>
                    <xdr:colOff>19050</xdr:colOff>
                    <xdr:row>5</xdr:row>
                    <xdr:rowOff>9525</xdr:rowOff>
                  </from>
                  <to>
                    <xdr:col>5</xdr:col>
                    <xdr:colOff>723900</xdr:colOff>
                    <xdr:row>6</xdr:row>
                    <xdr:rowOff>0</xdr:rowOff>
                  </to>
                </anchor>
              </controlPr>
            </control>
          </mc:Choice>
        </mc:AlternateContent>
        <mc:AlternateContent xmlns:mc="http://schemas.openxmlformats.org/markup-compatibility/2006">
          <mc:Choice Requires="x14">
            <control shapeId="7171" r:id="rId7"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2"/>
  <sheetViews>
    <sheetView workbookViewId="0">
      <selection activeCell="M17" sqref="M17"/>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2.85546875" hidden="1" customWidth="1"/>
  </cols>
  <sheetData>
    <row r="2" spans="1:8" s="11" customFormat="1" ht="21" thickBot="1">
      <c r="A2" s="12"/>
      <c r="B2" s="12"/>
      <c r="C2" s="38" t="s">
        <v>57</v>
      </c>
      <c r="D2" s="14"/>
      <c r="E2" s="136" t="s">
        <v>76</v>
      </c>
      <c r="F2" s="137" t="s">
        <v>166</v>
      </c>
    </row>
    <row r="3" spans="1:8" s="33" customFormat="1" ht="19.5" customHeight="1">
      <c r="B3" s="120" t="s">
        <v>3</v>
      </c>
      <c r="C3" s="84" t="s">
        <v>4</v>
      </c>
      <c r="D3" s="85" t="s">
        <v>2</v>
      </c>
      <c r="E3" s="5"/>
      <c r="F3" s="5"/>
    </row>
    <row r="4" spans="1:8" s="11" customFormat="1" ht="27" customHeight="1">
      <c r="B4" s="119" t="s">
        <v>115</v>
      </c>
      <c r="C4" s="171" t="s">
        <v>116</v>
      </c>
      <c r="D4" s="172"/>
      <c r="E4" s="35"/>
      <c r="F4" s="45">
        <f>IF(SUMIF(F5:F12,1,E5:E12)&gt;2,2,SUMIF(F5:F12,1,E5:E12))</f>
        <v>0</v>
      </c>
    </row>
    <row r="5" spans="1:8" s="11" customFormat="1" ht="23.25" customHeight="1">
      <c r="A5" s="76"/>
      <c r="B5" s="97" t="s">
        <v>117</v>
      </c>
      <c r="C5" s="63" t="s">
        <v>118</v>
      </c>
      <c r="D5" s="88" t="s">
        <v>5</v>
      </c>
      <c r="E5" s="64">
        <v>2</v>
      </c>
      <c r="F5" s="141">
        <v>2</v>
      </c>
      <c r="H5" s="11" t="s">
        <v>83</v>
      </c>
    </row>
    <row r="6" spans="1:8" s="11" customFormat="1" ht="25.5">
      <c r="A6" s="68"/>
      <c r="B6" s="97" t="s">
        <v>119</v>
      </c>
      <c r="C6" s="63" t="s">
        <v>120</v>
      </c>
      <c r="D6" s="88" t="s">
        <v>5</v>
      </c>
      <c r="E6" s="64">
        <v>2</v>
      </c>
      <c r="F6" s="141">
        <v>2</v>
      </c>
      <c r="H6" s="11" t="s">
        <v>81</v>
      </c>
    </row>
    <row r="7" spans="1:8" s="11" customFormat="1" ht="42.75" customHeight="1">
      <c r="A7" s="118"/>
      <c r="B7" s="97" t="s">
        <v>121</v>
      </c>
      <c r="C7" s="63" t="s">
        <v>122</v>
      </c>
      <c r="D7" s="88" t="s">
        <v>55</v>
      </c>
      <c r="E7" s="64">
        <v>1</v>
      </c>
      <c r="F7" s="141">
        <v>2</v>
      </c>
    </row>
    <row r="8" spans="1:8" s="11" customFormat="1" ht="25.5">
      <c r="A8" s="76"/>
      <c r="B8" s="97" t="s">
        <v>123</v>
      </c>
      <c r="C8" s="63" t="s">
        <v>124</v>
      </c>
      <c r="D8" s="88" t="s">
        <v>55</v>
      </c>
      <c r="E8" s="64">
        <v>1</v>
      </c>
      <c r="F8" s="141">
        <v>2</v>
      </c>
    </row>
    <row r="9" spans="1:8" s="11" customFormat="1" ht="23.25" customHeight="1">
      <c r="A9" s="76"/>
      <c r="B9" s="97" t="s">
        <v>125</v>
      </c>
      <c r="C9" s="63" t="s">
        <v>126</v>
      </c>
      <c r="D9" s="88" t="s">
        <v>5</v>
      </c>
      <c r="E9" s="64">
        <v>2</v>
      </c>
      <c r="F9" s="141">
        <v>2</v>
      </c>
    </row>
    <row r="10" spans="1:8" s="11" customFormat="1" ht="25.5">
      <c r="A10" s="76"/>
      <c r="B10" s="97" t="s">
        <v>127</v>
      </c>
      <c r="C10" s="63" t="s">
        <v>128</v>
      </c>
      <c r="D10" s="88" t="s">
        <v>5</v>
      </c>
      <c r="E10" s="64">
        <v>2</v>
      </c>
      <c r="F10" s="141">
        <v>2</v>
      </c>
    </row>
    <row r="11" spans="1:8" s="11" customFormat="1" ht="25.5">
      <c r="A11" s="76"/>
      <c r="B11" s="97" t="s">
        <v>129</v>
      </c>
      <c r="C11" s="63" t="s">
        <v>130</v>
      </c>
      <c r="D11" s="88" t="s">
        <v>5</v>
      </c>
      <c r="E11" s="64">
        <v>2</v>
      </c>
      <c r="F11" s="141">
        <v>2</v>
      </c>
    </row>
    <row r="12" spans="1:8" ht="26.25" thickBot="1">
      <c r="A12" s="76"/>
      <c r="B12" s="114" t="s">
        <v>131</v>
      </c>
      <c r="C12" s="92" t="s">
        <v>132</v>
      </c>
      <c r="D12" s="93" t="s">
        <v>55</v>
      </c>
      <c r="E12" s="64">
        <v>1</v>
      </c>
      <c r="F12" s="141">
        <v>2</v>
      </c>
    </row>
  </sheetData>
  <sheetProtection algorithmName="SHA-512" hashValue="Zq3/9wfaxP1wWuFMeoeycQ3rwT4Si44Cf1RlNGYYzHDKUdxrjtFwiw3VigAMiVP53yjZEwMwDGWK/gkwPFYz6g==" saltValue="l6IPag1Tj80I9s/vPLrQHQ==" spinCount="100000" sheet="1" objects="1" scenarios="1"/>
  <mergeCells count="1">
    <mergeCell ref="C4:D4"/>
  </mergeCells>
  <phoneticPr fontId="15" type="noConversion"/>
  <pageMargins left="0.25" right="0.25" top="0.75" bottom="0.75" header="0.3" footer="0.3"/>
  <pageSetup paperSize="9" scale="87"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9525</xdr:colOff>
                    <xdr:row>4</xdr:row>
                    <xdr:rowOff>0</xdr:rowOff>
                  </from>
                  <to>
                    <xdr:col>5</xdr:col>
                    <xdr:colOff>723900</xdr:colOff>
                    <xdr:row>4</xdr:row>
                    <xdr:rowOff>285750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9525</xdr:colOff>
                    <xdr:row>5</xdr:row>
                    <xdr:rowOff>38100</xdr:rowOff>
                  </from>
                  <to>
                    <xdr:col>5</xdr:col>
                    <xdr:colOff>723900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9525</xdr:colOff>
                    <xdr:row>6</xdr:row>
                    <xdr:rowOff>114300</xdr:rowOff>
                  </from>
                  <to>
                    <xdr:col>5</xdr:col>
                    <xdr:colOff>723900</xdr:colOff>
                    <xdr:row>6</xdr:row>
                    <xdr:rowOff>400050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9525</xdr:colOff>
                    <xdr:row>7</xdr:row>
                    <xdr:rowOff>28575</xdr:rowOff>
                  </from>
                  <to>
                    <xdr:col>5</xdr:col>
                    <xdr:colOff>723900</xdr:colOff>
                    <xdr:row>7</xdr:row>
                    <xdr:rowOff>314325</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9525</xdr:colOff>
                    <xdr:row>8</xdr:row>
                    <xdr:rowOff>19050</xdr:rowOff>
                  </from>
                  <to>
                    <xdr:col>5</xdr:col>
                    <xdr:colOff>723900</xdr:colOff>
                    <xdr:row>9</xdr:row>
                    <xdr:rowOff>9525</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9525</xdr:colOff>
                    <xdr:row>9</xdr:row>
                    <xdr:rowOff>28575</xdr:rowOff>
                  </from>
                  <to>
                    <xdr:col>5</xdr:col>
                    <xdr:colOff>723900</xdr:colOff>
                    <xdr:row>9</xdr:row>
                    <xdr:rowOff>314325</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9525</xdr:colOff>
                    <xdr:row>10</xdr:row>
                    <xdr:rowOff>19050</xdr:rowOff>
                  </from>
                  <to>
                    <xdr:col>5</xdr:col>
                    <xdr:colOff>723900</xdr:colOff>
                    <xdr:row>10</xdr:row>
                    <xdr:rowOff>304800</xdr:rowOff>
                  </to>
                </anchor>
              </controlPr>
            </control>
          </mc:Choice>
        </mc:AlternateContent>
        <mc:AlternateContent xmlns:mc="http://schemas.openxmlformats.org/markup-compatibility/2006">
          <mc:Choice Requires="x14">
            <control shapeId="8200" r:id="rId12" name="List Box 8">
              <controlPr locked="0" defaultSize="0" autoLine="0" autoPict="0">
                <anchor>
                  <from>
                    <xdr:col>5</xdr:col>
                    <xdr:colOff>9525</xdr:colOff>
                    <xdr:row>11</xdr:row>
                    <xdr:rowOff>0</xdr:rowOff>
                  </from>
                  <to>
                    <xdr:col>5</xdr:col>
                    <xdr:colOff>723900</xdr:colOff>
                    <xdr:row>11</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9"/>
  <sheetViews>
    <sheetView workbookViewId="0">
      <selection activeCell="J24" sqref="J24"/>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12"/>
      <c r="B2" s="12"/>
      <c r="C2" s="38" t="s">
        <v>58</v>
      </c>
      <c r="D2" s="14"/>
      <c r="E2" s="136"/>
      <c r="F2" s="137" t="s">
        <v>166</v>
      </c>
    </row>
    <row r="3" spans="1:8" ht="21" customHeight="1">
      <c r="B3" s="40" t="s">
        <v>3</v>
      </c>
      <c r="C3" s="18" t="s">
        <v>4</v>
      </c>
      <c r="D3" s="19" t="s">
        <v>2</v>
      </c>
      <c r="E3" s="5"/>
      <c r="F3" s="5"/>
    </row>
    <row r="4" spans="1:8" ht="21" customHeight="1">
      <c r="B4" s="41" t="s">
        <v>59</v>
      </c>
      <c r="C4" s="150" t="s">
        <v>84</v>
      </c>
      <c r="D4" s="181"/>
      <c r="E4" s="36"/>
      <c r="F4" s="45">
        <f>IF(SUMIF(F5:F7,1,E5:E7)&gt;5,5,SUMIF(F5:F7,1,E5:E7))</f>
        <v>0</v>
      </c>
    </row>
    <row r="5" spans="1:8" ht="24.75" customHeight="1">
      <c r="A5" s="12"/>
      <c r="B5" s="23" t="s">
        <v>61</v>
      </c>
      <c r="C5" s="8" t="s">
        <v>85</v>
      </c>
      <c r="D5" s="20" t="s">
        <v>55</v>
      </c>
      <c r="E5" s="1">
        <v>5</v>
      </c>
      <c r="F5" s="124">
        <v>2</v>
      </c>
      <c r="H5" t="s">
        <v>83</v>
      </c>
    </row>
    <row r="6" spans="1:8" ht="24.75" customHeight="1">
      <c r="A6" s="12"/>
      <c r="B6" s="23" t="s">
        <v>63</v>
      </c>
      <c r="C6" s="8" t="s">
        <v>86</v>
      </c>
      <c r="D6" s="20" t="s">
        <v>55</v>
      </c>
      <c r="E6" s="1">
        <v>5</v>
      </c>
      <c r="F6" s="124">
        <v>2</v>
      </c>
      <c r="H6" t="s">
        <v>81</v>
      </c>
    </row>
    <row r="7" spans="1:8" ht="24.75" customHeight="1" thickBot="1">
      <c r="A7" s="12"/>
      <c r="B7" s="49" t="s">
        <v>65</v>
      </c>
      <c r="C7" s="21" t="s">
        <v>87</v>
      </c>
      <c r="D7" s="22" t="s">
        <v>55</v>
      </c>
      <c r="E7" s="1">
        <v>5</v>
      </c>
      <c r="F7" s="124">
        <v>2</v>
      </c>
    </row>
    <row r="9" spans="1:8">
      <c r="C9" s="149" t="s">
        <v>173</v>
      </c>
    </row>
  </sheetData>
  <sheetProtection algorithmName="SHA-512" hashValue="A0xtAp2kGbzZO2Ms38QZfKGhf6X3d7urJbOLum8zV/Mrv2ueZqTpGwfjJZVlm5CpePo8Wz+0IGv1ocAk8ve1uQ==" saltValue="D4Jdf237XxjrMI1i2iGPfA==" spinCount="100000" sheet="1" objects="1" scenarios="1"/>
  <mergeCells count="1">
    <mergeCell ref="C4:D4"/>
  </mergeCells>
  <hyperlinks>
    <hyperlink ref="C9" r:id="rId1" xr:uid="{B76B51F6-DCCA-4375-B8BD-13A0EC0D64AD}"/>
  </hyperlinks>
  <pageMargins left="0.23622047244094491" right="0.23622047244094491" top="0.74803149606299213" bottom="0.74803149606299213" header="0.31496062992125984" footer="0.31496062992125984"/>
  <pageSetup paperSize="9" fitToWidth="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19050</xdr:colOff>
                    <xdr:row>4</xdr:row>
                    <xdr:rowOff>0</xdr:rowOff>
                  </from>
                  <to>
                    <xdr:col>5</xdr:col>
                    <xdr:colOff>723900</xdr:colOff>
                    <xdr:row>4</xdr:row>
                    <xdr:rowOff>285750</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19050</xdr:colOff>
                    <xdr:row>5</xdr:row>
                    <xdr:rowOff>0</xdr:rowOff>
                  </from>
                  <to>
                    <xdr:col>5</xdr:col>
                    <xdr:colOff>723900</xdr:colOff>
                    <xdr:row>5</xdr:row>
                    <xdr:rowOff>285750</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12. Patrimonio</vt:lpstr>
      <vt:lpstr>13. Perfil Solicitante</vt:lpstr>
      <vt:lpstr>14. Servicios a la población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Asociacion Comarcal Gran Vega de Sevilla</cp:lastModifiedBy>
  <cp:lastPrinted>2026-02-18T13:24:17Z</cp:lastPrinted>
  <dcterms:created xsi:type="dcterms:W3CDTF">2026-02-12T10:09:34Z</dcterms:created>
  <dcterms:modified xsi:type="dcterms:W3CDTF">2026-03-12T12:02:48Z</dcterms:modified>
</cp:coreProperties>
</file>