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8.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María Jesús Mayo 2019\2023-2027\CRITERIOS DE SELECCIÓN\"/>
    </mc:Choice>
  </mc:AlternateContent>
  <bookViews>
    <workbookView xWindow="-120" yWindow="-120" windowWidth="29040" windowHeight="15840" tabRatio="785" firstSheet="3" activeTab="8"/>
  </bookViews>
  <sheets>
    <sheet name="Instrucciones" sheetId="10" r:id="rId1"/>
    <sheet name="Resumen" sheetId="1" r:id="rId2"/>
    <sheet name="1. Ambito Territorial" sheetId="2" r:id="rId3"/>
    <sheet name="2. Calidad Operación" sheetId="3" r:id="rId4"/>
    <sheet name="3. Factor Económico" sheetId="4" r:id="rId5"/>
    <sheet name="5. Adaptación Cambio Climático" sheetId="5" r:id="rId6"/>
    <sheet name="8. Igualdad Género" sheetId="6" r:id="rId7"/>
    <sheet name="10. Juventud Rural" sheetId="7" r:id="rId8"/>
    <sheet name="11. Innovación" sheetId="8" r:id="rId9"/>
    <sheet name="13. Perfil Solicitante" sheetId="9" r:id="rId10"/>
  </sheets>
  <definedNames>
    <definedName name="_xlnm.Print_Area" localSheetId="0">Instrucciones!$A$1:$I$13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 l="1"/>
  <c r="G103" i="1" s="1"/>
  <c r="F4" i="9"/>
  <c r="G99" i="1" s="1"/>
  <c r="G92" i="1"/>
  <c r="F4" i="8"/>
  <c r="G81" i="1"/>
  <c r="F4" i="7"/>
  <c r="G69" i="1"/>
  <c r="F4" i="6"/>
  <c r="F13" i="5"/>
  <c r="G60" i="1" s="1"/>
  <c r="F6" i="5"/>
  <c r="G53" i="1" s="1"/>
  <c r="F4" i="5"/>
  <c r="G51" i="1" s="1"/>
  <c r="F21" i="4"/>
  <c r="G41" i="1" s="1"/>
  <c r="F4" i="4"/>
  <c r="G24" i="1" s="1"/>
  <c r="F4" i="3"/>
  <c r="G17" i="1" s="1"/>
  <c r="F4" i="2"/>
  <c r="G8" i="1" s="1"/>
  <c r="F7" i="2"/>
  <c r="G11" i="1" s="1"/>
  <c r="G111" i="1" l="1"/>
  <c r="G115" i="1" s="1"/>
</calcChain>
</file>

<file path=xl/sharedStrings.xml><?xml version="1.0" encoding="utf-8"?>
<sst xmlns="http://schemas.openxmlformats.org/spreadsheetml/2006/main" count="557" uniqueCount="207">
  <si>
    <t>BATERÍA DE CRITERIOS Y SUBCRITERIOS</t>
  </si>
  <si>
    <t>LINEA 1: Desarrollo del sector agrario y forestal (PRODUCTIVO)</t>
  </si>
  <si>
    <t>1 ÁMBITO TERRITORIAL</t>
  </si>
  <si>
    <t>Carácter</t>
  </si>
  <si>
    <t>Código</t>
  </si>
  <si>
    <t>Criterios y subcriterios de selección</t>
  </si>
  <si>
    <t>AT.5</t>
  </si>
  <si>
    <t>Dimensión solicitante</t>
  </si>
  <si>
    <t xml:space="preserve"> AT.5.1</t>
  </si>
  <si>
    <t>La entidad tiene su sede social en un municipio de la ZRL, y dispone de sucursales/delegaciones  en otro/s municipio/s de dicha ZRL</t>
  </si>
  <si>
    <t>Excluyente</t>
  </si>
  <si>
    <t xml:space="preserve"> AT.5.2</t>
  </si>
  <si>
    <t>La entidad tiene su sede social en un municipio de la ZRL, y dispone de sucursal/delegación en otro/s municipio/s de la provincia distinto/s de la ZRL</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</si>
  <si>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</si>
  <si>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</si>
  <si>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</si>
  <si>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</si>
  <si>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</si>
  <si>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</si>
  <si>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</si>
  <si>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</si>
  <si>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</si>
  <si>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</si>
  <si>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</si>
  <si>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</si>
  <si>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</si>
  <si>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</si>
  <si>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</si>
  <si>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</si>
  <si>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</si>
  <si>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</si>
  <si>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</si>
  <si>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</si>
  <si>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</si>
  <si>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</si>
  <si>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</si>
  <si>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</si>
  <si>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</si>
  <si>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</si>
  <si>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</si>
  <si>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</si>
  <si>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</si>
  <si>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</si>
  <si>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</si>
  <si>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</si>
  <si>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</si>
  <si>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</si>
  <si>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</si>
  <si>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</si>
  <si>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</si>
  <si>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</si>
  <si>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</si>
  <si>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</si>
  <si>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</si>
  <si>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</si>
  <si>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</si>
  <si>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</si>
  <si>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</si>
  <si>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</si>
  <si>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</si>
  <si>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</si>
  <si>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</si>
  <si>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</si>
  <si>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FE-6</t>
  </si>
  <si>
    <t>Mejora del desarrollo empresarial en el sector agroalimentario  y/o forestal en el ámbito de la ZRL</t>
  </si>
  <si>
    <t>FE 6-1</t>
  </si>
  <si>
    <t>La operación para la que se solicita la ayuda supone la puesta en marcha de una nueva actividad en el sector de la producción agrolimentaria y/o forestal</t>
  </si>
  <si>
    <t>FE 6-2</t>
  </si>
  <si>
    <t>La operación para la que se solicita la ayuda supone la puesta en marcha de una nueva actividad en el sector de la transformación de productos agroalimentarios y/o forestales</t>
  </si>
  <si>
    <t>FE 6-3</t>
  </si>
  <si>
    <t>La operación para la que se solicita la ayuda supone la puesta en marcha de una nueva actividad en el sector de la comercialización de productos agrarios y/o forestales</t>
  </si>
  <si>
    <t>FE 6-4</t>
  </si>
  <si>
    <t>La operación para la que se solicita la ayuda supone la modernización de una actividad ya existente en el sector de la producción de productos agroalimentarios y/o forestales</t>
  </si>
  <si>
    <t>FE 6-5</t>
  </si>
  <si>
    <t>La operación para la que se solicita la ayuda supone la modernización de una actividad ya existente en el sector de la transformación de productos agroalimentarios y/o forestales</t>
  </si>
  <si>
    <t>FE 6-6</t>
  </si>
  <si>
    <t>La operación para la que se solicita la ayuda supone la modernización de una actividad ya existente en el sector de la comercialización de productos agroalimentarios y/o forestales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</si>
  <si>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</si>
  <si>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</si>
  <si>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</si>
  <si>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</si>
  <si>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</si>
  <si>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</si>
  <si>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CC.4</t>
  </si>
  <si>
    <t>Mecanismos o sistemas que promuevan el ahorro u optimización de recursos hídricos</t>
  </si>
  <si>
    <t>CC.4.1</t>
  </si>
  <si>
    <t>Depósitos acumulación aguas pluviales, sistemas programable de riego localizado; puesta en marcha de mecanismos que permitan un ahorro hídrico mediante la instalación de sistemas de reutilización y depuración de aguas (p.ej aguas grises en edificios….etc)</t>
  </si>
  <si>
    <t>CC.4.2</t>
  </si>
  <si>
    <t>Medidas de conservación/uso eficaz que permitan reducir el consumo de agua (inversión infraestructuras para reducción de fugas, instalación contadores individuales)</t>
  </si>
  <si>
    <t>CC.4.3</t>
  </si>
  <si>
    <t>Apoyo a iniciativas de desarrollo y aplicación de metodologías de aprovechamiento eficiente de los recursos hídricos en sectores dependientes del agua</t>
  </si>
  <si>
    <t>CC.4.4</t>
  </si>
  <si>
    <t>Apoyo a iniciativas de biorremediación/reciclaje/reutilización de aguas residuales</t>
  </si>
  <si>
    <t>CC.4.5</t>
  </si>
  <si>
    <t>Contribución a la ampliación del conocimiento sobre gestión sostenible del agua</t>
  </si>
  <si>
    <t>CC.4.6</t>
  </si>
  <si>
    <t>Acciones de limpieza y prevención de riesgos en zonas calificadas de inundables.</t>
  </si>
  <si>
    <t>CC.10</t>
  </si>
  <si>
    <t>Promoción de la producción sostenible y ecológica</t>
  </si>
  <si>
    <t>CC.10.1</t>
  </si>
  <si>
    <t>Fomento de la producción  de materias primas o transformados agrícolas, ganaderos o forestales  que se acojan a un régimen ecológico acreditado o que vaya a obtenerlo tras la ejecución</t>
  </si>
  <si>
    <t>CC.10.2</t>
  </si>
  <si>
    <t>Fomento de la fabricación de  productos o bienes  industriales que se acojan a un régimen ecológico acreditado o que vayan a obtenerlo tras la ejecución.</t>
  </si>
  <si>
    <t>CC.10.3</t>
  </si>
  <si>
    <t>Adquisición equipos o software que permitan optimizar los recursos, minimizando costes e insumos y aumentando la eficacia de las labores agrícolas</t>
  </si>
  <si>
    <t>CC.10.4</t>
  </si>
  <si>
    <t>Difusión del concepto “huella de carbono” a través del fomento del consumo de productos locales</t>
  </si>
  <si>
    <t>CC.10.5</t>
  </si>
  <si>
    <t>Adquisición de equipos para técnicas y labores agrícolas respetuosos con el medio, según certificación fabricante</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</si>
  <si>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</si>
  <si>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</si>
  <si>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</si>
  <si>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</si>
  <si>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</si>
  <si>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</si>
  <si>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</si>
  <si>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</si>
  <si>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</si>
  <si>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1.4</t>
  </si>
  <si>
    <t>Explotaciones agrarias de titularidad compartida</t>
  </si>
  <si>
    <t>IG 1.5</t>
  </si>
  <si>
    <t>Asociaciones y federaciones de mujeres</t>
  </si>
  <si>
    <t>IG 1.6</t>
  </si>
  <si>
    <t>Empresas de mujeres o dirigidas por mujeres en sectores “masculinizados”</t>
  </si>
  <si>
    <t>IG 1.7</t>
  </si>
  <si>
    <t>Empresa coparticipada al 50% por una mujer en sectores ”masculinizados”</t>
  </si>
  <si>
    <t>IG 1.8</t>
  </si>
  <si>
    <t>Asociaciones y federaciones que trabajen por la igualdad de género</t>
  </si>
  <si>
    <t>10 JUVENTUD RURAL</t>
  </si>
  <si>
    <t>JR.1</t>
  </si>
  <si>
    <t>Contribución a la promoción de condiciones para la igualdad de oportunidades de la juventud rural (menores de 35 años)</t>
  </si>
  <si>
    <t>JR.1.1</t>
  </si>
  <si>
    <t>JR.1.2</t>
  </si>
  <si>
    <t>Personas jurídicas y comunidades de bienes con porcentaje de participación al menos de 51% de jóvenes</t>
  </si>
  <si>
    <t>JR.1.3</t>
  </si>
  <si>
    <t>Empresa coparticipada al 50% por una persona joven.</t>
  </si>
  <si>
    <t>JR.1.4</t>
  </si>
  <si>
    <t>Personas jurídicas con mayoría de jóvenes en órgano de dirección</t>
  </si>
  <si>
    <t>JR.1.5</t>
  </si>
  <si>
    <t>Cooperativas con al menos un 51% de socios jóvenes</t>
  </si>
  <si>
    <t>JR.1.6</t>
  </si>
  <si>
    <t>Asociaciones juveniles</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</si>
  <si>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</si>
  <si>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</si>
  <si>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</si>
  <si>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</si>
  <si>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</si>
  <si>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</si>
  <si>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</si>
  <si>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</si>
  <si>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</si>
  <si>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</si>
  <si>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</si>
  <si>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</si>
  <si>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</si>
  <si>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</si>
  <si>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</si>
  <si>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</si>
  <si>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</si>
  <si>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</si>
  <si>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</si>
  <si>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</si>
  <si>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</si>
  <si>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</si>
  <si>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</si>
  <si>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</si>
  <si>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</si>
  <si>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</si>
  <si>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Máximo</t>
  </si>
  <si>
    <t>La operación está promovida por: población joven emprendedora demandante de empleo</t>
  </si>
  <si>
    <t>La operación esta promovida por: población joven emprendedora</t>
  </si>
  <si>
    <t>PUNTUACIÓN MÁXIMA</t>
  </si>
  <si>
    <t>MÍNIMO DE PUNTOS PARA PROYECTOS UNA TIPOLOGÍA</t>
  </si>
  <si>
    <t>¿ EL PROYECTO ES SUBVENCIONABLE ?</t>
  </si>
  <si>
    <t xml:space="preserve">SI </t>
  </si>
  <si>
    <t>NO</t>
  </si>
  <si>
    <t>PUNTUACIÓN DE SU PROYECTO</t>
  </si>
  <si>
    <t>SI</t>
  </si>
  <si>
    <t>FE.6</t>
  </si>
  <si>
    <t>JR.1.7</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</si>
  <si>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</si>
  <si>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</si>
  <si>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</si>
  <si>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</si>
  <si>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NECESIDADES PRIORIZADAS PARA LA LÍNEA DE AYUDAS 1. DESARROLLO DEL SECTOR AGRARIO Y FORESTAL</t>
  </si>
  <si>
    <t>Indicar SI o NO</t>
  </si>
  <si>
    <t>Aprovechamiento de la nueva SE-40 para el desarrollo económico y empresarial de todos los sectores económicos (agro y no agro), así como la formulación de nuevos planes de negocio en el eje logístico Algeciras-Madrid.</t>
  </si>
  <si>
    <t>NPL.1</t>
  </si>
  <si>
    <t>(*)</t>
  </si>
  <si>
    <t>La calidad y cantidad de la producción agrícola existente permite evolucionar hacia una industria de transformación y comercialización de productos agrícolas.</t>
  </si>
  <si>
    <t xml:space="preserve">NPL.4 </t>
  </si>
  <si>
    <t>Modernizar las explotaciones agrícolas para mejorar la competitividad.</t>
  </si>
  <si>
    <t>NPL.6</t>
  </si>
  <si>
    <t>La existencia de tierras de gran productividad agraria facilita que las explotaciones agrícolas se modernicen para reducir el consumo de agua.</t>
  </si>
  <si>
    <t>NPL.14</t>
  </si>
  <si>
    <t>Puntuación</t>
  </si>
  <si>
    <t>(*) Consultar el documento "Definición y Justificación de Aspectos Innovadores"</t>
  </si>
  <si>
    <t>seleccione sólo un criterio</t>
  </si>
  <si>
    <t>INSTRUCCIONES PARA RELLENAR LA HOJA DE CÁLCULO</t>
  </si>
  <si>
    <t>Seleccione las pestañas numeradas para rellenar los criterios de selección, la puntuación obtenida se copiará en la hoja "Resumen" automáticamente. Sólo se pueden rellenar las casillas seleccionando "Si" o "No"</t>
  </si>
  <si>
    <t>Para que su proyecto sea subvencionable deberá obtener una puntuación mínima de 60 puntos.</t>
  </si>
  <si>
    <t>Al completar todos los apartados guarde la hoja con el NIF y el nombre de su Entidad para que pueda ser identificado por nuestro personal técnico.</t>
  </si>
  <si>
    <t>La operación atiende a 1 necesidad priorizada detectada en EDLL</t>
  </si>
  <si>
    <t>La operación atiende a 2 necesidades priorizadas detectadas en EDLL</t>
  </si>
  <si>
    <t>La operación atiende a 3 ó más necesidades priorizadas detectadas en EDLL</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</si>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</sst>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b/>
      <sz val="10"/>
      <color rgb="FFCE181E"/>
      <name val="Liberation Sans1"/>
    </font>
    <font>
      <sz val="10"/>
      <color rgb="FF000000"/>
      <name val="Source Sans Pro"/>
      <family val="2"/>
    </font>
    <font>
      <b/>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theme="9" tint="0.79998168889431442"/>
      <name val="Aptos Narrow"/>
      <family val="2"/>
      <scheme val="minor"/>
    </font>
    <font>
      <sz val="16"/>
      <color theme="9" tint="0.79998168889431442"/>
      <name val="Aptos Narrow"/>
      <family val="2"/>
      <scheme val="minor"/>
    </font>
    <font>
      <sz val="11"/>
      <color rgb="FF000000"/>
      <name val="Liberation Sans1"/>
    </font>
    <font>
      <b/>
      <sz val="16"/>
      <color rgb="FF000000"/>
      <name val="Liberation Sans1"/>
    </font>
    <font>
      <sz val="16"/>
      <color rgb="FF000000"/>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rgb="FFFFFF00"/>
      </patternFill>
    </fill>
  </fills>
  <borders count="35">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medium">
        <color indexed="64"/>
      </bottom>
      <diagonal/>
    </border>
  </borders>
  <cellStyleXfs count="3">
    <xf numFmtId="0" fontId="0" fillId="0" borderId="0"/>
    <xf numFmtId="0" fontId="19" fillId="0" borderId="0" applyNumberFormat="0" applyFill="0" applyBorder="0" applyAlignment="0" applyProtection="0"/>
    <xf numFmtId="0" fontId="23" fillId="0" borderId="0"/>
  </cellStyleXfs>
  <cellXfs count="154">
    <xf numFmtId="0" fontId="0" fillId="0" borderId="0" xfId="0"/>
    <xf numFmtId="0" fontId="2" fillId="0" borderId="0" xfId="0" applyFont="1"/>
    <xf numFmtId="0" fontId="2" fillId="0" borderId="0" xfId="0" applyFont="1" applyAlignment="1">
      <alignment horizontal="justify" vertical="center"/>
    </xf>
    <xf numFmtId="0" fontId="3"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center" vertical="center" wrapText="1"/>
    </xf>
    <xf numFmtId="0" fontId="0" fillId="0" borderId="0" xfId="0" applyAlignment="1">
      <alignment horizontal="justify" vertical="center"/>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4"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vertical="center" wrapText="1"/>
    </xf>
    <xf numFmtId="0" fontId="9" fillId="0" borderId="6"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left" vertical="center" wrapText="1"/>
    </xf>
    <xf numFmtId="0" fontId="6" fillId="0" borderId="4" xfId="0" applyFont="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0" borderId="19" xfId="0" applyFont="1" applyBorder="1" applyAlignment="1">
      <alignment horizontal="center" vertical="center"/>
    </xf>
    <xf numFmtId="0" fontId="7" fillId="0" borderId="20" xfId="0" applyFont="1" applyBorder="1" applyAlignment="1">
      <alignment horizontal="center" vertical="center"/>
    </xf>
    <xf numFmtId="0" fontId="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9" fillId="0" borderId="0" xfId="0" applyFont="1" applyAlignment="1">
      <alignment horizontal="left" vertical="center" wrapText="1"/>
    </xf>
    <xf numFmtId="0" fontId="6"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justify" vertical="center" wrapText="1"/>
    </xf>
    <xf numFmtId="0" fontId="7" fillId="0" borderId="25" xfId="0" applyFont="1" applyBorder="1" applyAlignment="1">
      <alignment horizontal="center" vertical="center"/>
    </xf>
    <xf numFmtId="0" fontId="6" fillId="0" borderId="19" xfId="0" applyFont="1" applyBorder="1" applyAlignment="1">
      <alignment horizontal="center" vertical="center" wrapText="1"/>
    </xf>
    <xf numFmtId="0" fontId="7" fillId="0" borderId="19" xfId="0" applyFont="1" applyBorder="1" applyAlignment="1">
      <alignment horizontal="center" vertical="center"/>
    </xf>
    <xf numFmtId="0" fontId="6" fillId="0" borderId="19" xfId="0" applyFont="1" applyBorder="1" applyAlignment="1">
      <alignment vertical="center" wrapText="1"/>
    </xf>
    <xf numFmtId="0" fontId="7" fillId="0" borderId="19" xfId="0" applyFont="1" applyBorder="1" applyAlignment="1">
      <alignment vertical="center"/>
    </xf>
    <xf numFmtId="0" fontId="6" fillId="0" borderId="23" xfId="0" applyFont="1" applyBorder="1" applyAlignment="1">
      <alignment vertical="center" wrapText="1"/>
    </xf>
    <xf numFmtId="0" fontId="7" fillId="0" borderId="23" xfId="0" applyFont="1" applyBorder="1" applyAlignment="1">
      <alignment vertical="center"/>
    </xf>
    <xf numFmtId="0" fontId="7" fillId="0" borderId="24"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11" fillId="0" borderId="0" xfId="0" applyFont="1"/>
    <xf numFmtId="0" fontId="12" fillId="0" borderId="0" xfId="0" applyFont="1"/>
    <xf numFmtId="0" fontId="12" fillId="0" borderId="0" xfId="0" applyFont="1" applyAlignment="1">
      <alignment horizontal="right" vertical="center"/>
    </xf>
    <xf numFmtId="0" fontId="12" fillId="0" borderId="0" xfId="0" applyFont="1" applyAlignment="1">
      <alignment horizontal="center"/>
    </xf>
    <xf numFmtId="0" fontId="11" fillId="0" borderId="0" xfId="0" applyFont="1" applyAlignment="1">
      <alignment horizontal="center" vertical="center"/>
    </xf>
    <xf numFmtId="0" fontId="11" fillId="4" borderId="14" xfId="0" applyFont="1" applyFill="1" applyBorder="1" applyAlignment="1">
      <alignment horizontal="center" vertical="center"/>
    </xf>
    <xf numFmtId="0" fontId="13"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0" xfId="0" applyFont="1" applyFill="1" applyAlignment="1">
      <alignment horizontal="justify" vertical="center" wrapText="1"/>
    </xf>
    <xf numFmtId="0" fontId="6" fillId="3" borderId="0" xfId="0" applyFont="1" applyFill="1" applyAlignment="1">
      <alignment horizontal="left" vertical="center"/>
    </xf>
    <xf numFmtId="0" fontId="10" fillId="3" borderId="0" xfId="0" applyFont="1" applyFill="1" applyAlignment="1">
      <alignment horizontal="left" vertical="center"/>
    </xf>
    <xf numFmtId="0" fontId="15"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19" xfId="0" applyFont="1" applyFill="1" applyBorder="1" applyAlignment="1">
      <alignment horizontal="center" vertical="center" wrapText="1"/>
    </xf>
    <xf numFmtId="0" fontId="15" fillId="0" borderId="0" xfId="0" applyFont="1" applyAlignment="1">
      <alignment horizontal="right" vertical="center"/>
    </xf>
    <xf numFmtId="0" fontId="15" fillId="0" borderId="0" xfId="0" applyFont="1" applyAlignment="1">
      <alignment horizontal="center" vertical="center"/>
    </xf>
    <xf numFmtId="0" fontId="16" fillId="3" borderId="0" xfId="0"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6" fillId="3"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29" xfId="0" applyFont="1" applyBorder="1" applyAlignment="1">
      <alignment horizontal="center" vertical="center"/>
    </xf>
    <xf numFmtId="0" fontId="6" fillId="3" borderId="4" xfId="0" applyFont="1" applyFill="1" applyBorder="1" applyAlignment="1">
      <alignment horizontal="left" vertical="center"/>
    </xf>
    <xf numFmtId="0" fontId="7" fillId="0" borderId="23" xfId="0" applyFont="1" applyBorder="1" applyAlignment="1">
      <alignment horizontal="center" vertical="center"/>
    </xf>
    <xf numFmtId="0" fontId="7" fillId="0" borderId="19" xfId="0" applyFont="1" applyBorder="1" applyAlignment="1">
      <alignment horizontal="left" vertical="center" indent="2"/>
    </xf>
    <xf numFmtId="0" fontId="6" fillId="0" borderId="0" xfId="0" applyFont="1" applyAlignment="1">
      <alignment vertical="center" wrapText="1"/>
    </xf>
    <xf numFmtId="0" fontId="7" fillId="0" borderId="19"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2" borderId="32"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3" borderId="21" xfId="0" applyFont="1" applyFill="1" applyBorder="1" applyAlignment="1">
      <alignment horizontal="left" vertical="center" wrapText="1"/>
    </xf>
    <xf numFmtId="0" fontId="7" fillId="0" borderId="21" xfId="0" applyFont="1" applyBorder="1" applyAlignment="1">
      <alignment horizontal="left" vertical="center" wrapText="1" indent="2"/>
    </xf>
    <xf numFmtId="0" fontId="7" fillId="0" borderId="34" xfId="0" applyFont="1" applyBorder="1" applyAlignment="1">
      <alignment horizontal="left" vertical="center" wrapText="1" indent="2"/>
    </xf>
    <xf numFmtId="0" fontId="0" fillId="0" borderId="10" xfId="0" applyBorder="1" applyAlignment="1">
      <alignment horizontal="left" vertical="center" wrapText="1"/>
    </xf>
    <xf numFmtId="0" fontId="0" fillId="0" borderId="10" xfId="0" applyBorder="1" applyAlignment="1">
      <alignment horizontal="center" vertical="center"/>
    </xf>
    <xf numFmtId="0" fontId="1" fillId="4" borderId="10" xfId="0" applyFont="1" applyFill="1" applyBorder="1" applyAlignment="1">
      <alignment horizontal="center" vertical="center"/>
    </xf>
    <xf numFmtId="0" fontId="1" fillId="4" borderId="10" xfId="0" applyFont="1" applyFill="1" applyBorder="1" applyAlignment="1">
      <alignment horizontal="center" vertical="center" wrapText="1"/>
    </xf>
    <xf numFmtId="0" fontId="0" fillId="5" borderId="10" xfId="0" applyFill="1" applyBorder="1" applyAlignment="1">
      <alignment horizontal="center" vertical="center" wrapText="1"/>
      <extLst>
        <ext xmlns:xfpb="http://schemas.microsoft.com/office/spreadsheetml/2022/featurepropertybag" uri="{C7286773-470A-42A8-94C5-96B5CB345126}">
          <xfpb:xfComplement i="0"/>
        </ext>
      </extLst>
    </xf>
    <xf numFmtId="0" fontId="15" fillId="0" borderId="0" xfId="0" applyFont="1" applyAlignment="1">
      <alignment vertical="center"/>
    </xf>
    <xf numFmtId="0" fontId="21" fillId="6" borderId="0" xfId="0" applyFont="1" applyFill="1" applyAlignment="1" applyProtection="1">
      <alignment vertical="center"/>
      <protection locked="0"/>
    </xf>
    <xf numFmtId="0" fontId="5" fillId="2" borderId="0" xfId="0" applyFont="1" applyFill="1" applyAlignment="1">
      <alignment horizontal="center" vertical="center"/>
    </xf>
    <xf numFmtId="0" fontId="15" fillId="0" borderId="0" xfId="0" applyFont="1" applyAlignment="1">
      <alignment horizontal="left" vertical="center"/>
    </xf>
    <xf numFmtId="0" fontId="14" fillId="0" borderId="0" xfId="0" applyFont="1" applyAlignment="1">
      <alignment vertical="center"/>
    </xf>
    <xf numFmtId="0" fontId="21"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2" fillId="6" borderId="0" xfId="0" applyFont="1" applyFill="1" applyAlignment="1" applyProtection="1">
      <alignment vertical="center"/>
      <protection locked="0"/>
    </xf>
    <xf numFmtId="0" fontId="22" fillId="6" borderId="0" xfId="0" applyFont="1" applyFill="1" applyAlignment="1" applyProtection="1">
      <alignment horizontal="center" vertical="center"/>
      <protection locked="0"/>
    </xf>
    <xf numFmtId="0" fontId="22" fillId="6" borderId="0" xfId="0" applyFont="1" applyFill="1" applyAlignment="1" applyProtection="1">
      <alignment horizontal="center" vertical="center" wrapText="1"/>
      <protection locked="0"/>
    </xf>
    <xf numFmtId="0" fontId="19" fillId="0" borderId="0" xfId="1" applyFill="1"/>
    <xf numFmtId="0" fontId="22" fillId="5" borderId="0" xfId="0" applyFont="1" applyFill="1" applyAlignment="1" applyProtection="1">
      <alignment vertical="center"/>
      <protection locked="0"/>
    </xf>
    <xf numFmtId="0" fontId="4" fillId="0" borderId="0" xfId="2" applyFont="1" applyAlignment="1">
      <alignment vertical="center"/>
    </xf>
    <xf numFmtId="0" fontId="25"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wrapText="1"/>
    </xf>
    <xf numFmtId="0" fontId="0" fillId="0" borderId="0" xfId="0" applyAlignment="1">
      <alignment horizontal="left" wrapText="1"/>
    </xf>
    <xf numFmtId="0" fontId="24" fillId="0" borderId="0" xfId="2" applyFont="1" applyAlignment="1">
      <alignment horizontal="center" vertical="center"/>
    </xf>
    <xf numFmtId="0" fontId="25" fillId="7" borderId="0" xfId="2" applyFont="1" applyFill="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xf>
    <xf numFmtId="0" fontId="6" fillId="3" borderId="1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19" xfId="0" applyFont="1" applyFill="1" applyBorder="1" applyAlignment="1">
      <alignment horizontal="center" vertical="center"/>
    </xf>
    <xf numFmtId="0" fontId="6" fillId="3" borderId="4" xfId="0" applyFont="1" applyFill="1" applyBorder="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6" fillId="3" borderId="12"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20" xfId="0" applyFont="1" applyFill="1" applyBorder="1" applyAlignment="1">
      <alignment horizontal="left" vertical="center"/>
    </xf>
    <xf numFmtId="0" fontId="6" fillId="3" borderId="5" xfId="0" applyFont="1" applyFill="1" applyBorder="1" applyAlignment="1">
      <alignment horizontal="left" vertical="center"/>
    </xf>
    <xf numFmtId="0" fontId="6" fillId="3" borderId="20" xfId="0" applyFont="1" applyFill="1" applyBorder="1" applyAlignment="1">
      <alignment horizontal="left" vertical="center"/>
    </xf>
    <xf numFmtId="0" fontId="6" fillId="3" borderId="28"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3" borderId="30" xfId="0" applyFont="1" applyFill="1" applyBorder="1" applyAlignment="1">
      <alignment horizontal="left" vertical="center" wrapText="1"/>
    </xf>
    <xf numFmtId="0" fontId="2" fillId="7" borderId="0" xfId="0" applyFont="1" applyFill="1" applyAlignment="1">
      <alignment horizontal="center"/>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 fillId="5" borderId="0" xfId="0" applyFont="1" applyFill="1" applyAlignment="1">
      <alignment horizontal="center" vertical="center" wrapText="1"/>
    </xf>
    <xf numFmtId="0" fontId="6" fillId="3" borderId="22" xfId="0" applyFont="1" applyFill="1" applyBorder="1" applyAlignment="1">
      <alignment horizontal="lef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7" fmlaRange="$I$5:$I$6" noThreeD="1" sel="2" val="0"/>
</file>

<file path=xl/ctrlProps/ctrlProp11.xml><?xml version="1.0" encoding="utf-8"?>
<formControlPr xmlns="http://schemas.microsoft.com/office/spreadsheetml/2009/9/main" objectType="List" dx="22" fmlaLink="$F$8" fmlaRange="$I$5:$I$6" noThreeD="1" sel="2" val="0"/>
</file>

<file path=xl/ctrlProps/ctrlProp12.xml><?xml version="1.0" encoding="utf-8"?>
<formControlPr xmlns="http://schemas.microsoft.com/office/spreadsheetml/2009/9/main" objectType="List" dx="22" fmlaLink="$F$9" fmlaRange="$I$5:$I$6" noThreeD="1" sel="2" val="0"/>
</file>

<file path=xl/ctrlProps/ctrlProp13.xml><?xml version="1.0" encoding="utf-8"?>
<formControlPr xmlns="http://schemas.microsoft.com/office/spreadsheetml/2009/9/main" objectType="List" dx="22" fmlaLink="$F$10" fmlaRange="$I$5:$I$6" noThreeD="1" sel="2" val="0"/>
</file>

<file path=xl/ctrlProps/ctrlProp14.xml><?xml version="1.0" encoding="utf-8"?>
<formControlPr xmlns="http://schemas.microsoft.com/office/spreadsheetml/2009/9/main" objectType="List" dx="22" fmlaLink="$F$11" fmlaRange="$I$5:$I$6" noThreeD="1" sel="2" val="0"/>
</file>

<file path=xl/ctrlProps/ctrlProp15.xml><?xml version="1.0" encoding="utf-8"?>
<formControlPr xmlns="http://schemas.microsoft.com/office/spreadsheetml/2009/9/main" objectType="List" dx="22" fmlaLink="$F$12" fmlaRange="$I$5:$I$6" noThreeD="1" sel="2" val="0"/>
</file>

<file path=xl/ctrlProps/ctrlProp16.xml><?xml version="1.0" encoding="utf-8"?>
<formControlPr xmlns="http://schemas.microsoft.com/office/spreadsheetml/2009/9/main" objectType="List" dx="22" fmlaLink="$F$13" fmlaRange="$I$5:$I$6" noThreeD="1" sel="2" val="0"/>
</file>

<file path=xl/ctrlProps/ctrlProp17.xml><?xml version="1.0" encoding="utf-8"?>
<formControlPr xmlns="http://schemas.microsoft.com/office/spreadsheetml/2009/9/main" objectType="List" dx="22" fmlaLink="$F$14" fmlaRange="$I$5:$I$6" noThreeD="1" sel="2" val="0"/>
</file>

<file path=xl/ctrlProps/ctrlProp18.xml><?xml version="1.0" encoding="utf-8"?>
<formControlPr xmlns="http://schemas.microsoft.com/office/spreadsheetml/2009/9/main" objectType="List" dx="22" fmlaLink="$F$15" fmlaRange="$I$5:$I$6" noThreeD="1" sel="2" val="0"/>
</file>

<file path=xl/ctrlProps/ctrlProp19.xml><?xml version="1.0" encoding="utf-8"?>
<formControlPr xmlns="http://schemas.microsoft.com/office/spreadsheetml/2009/9/main" objectType="List" dx="22" fmlaLink="$F$16"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7" fmlaRange="$I$5:$I$6" noThreeD="1" sel="2" val="0"/>
</file>

<file path=xl/ctrlProps/ctrlProp21.xml><?xml version="1.0" encoding="utf-8"?>
<formControlPr xmlns="http://schemas.microsoft.com/office/spreadsheetml/2009/9/main" objectType="List" dx="22" fmlaLink="$F$18" fmlaRange="$I$5:$I$6" noThreeD="1" sel="2" val="0"/>
</file>

<file path=xl/ctrlProps/ctrlProp22.xml><?xml version="1.0" encoding="utf-8"?>
<formControlPr xmlns="http://schemas.microsoft.com/office/spreadsheetml/2009/9/main" objectType="List" dx="22" fmlaLink="$F$19" fmlaRange="$I$5:$I$6" noThreeD="1" sel="2" val="0"/>
</file>

<file path=xl/ctrlProps/ctrlProp23.xml><?xml version="1.0" encoding="utf-8"?>
<formControlPr xmlns="http://schemas.microsoft.com/office/spreadsheetml/2009/9/main" objectType="List" dx="22" fmlaLink="$F$20" fmlaRange="$I$5:$I$6" noThreeD="1" sel="2" val="0"/>
</file>

<file path=xl/ctrlProps/ctrlProp24.xml><?xml version="1.0" encoding="utf-8"?>
<formControlPr xmlns="http://schemas.microsoft.com/office/spreadsheetml/2009/9/main" objectType="List" dx="22" fmlaLink="$F$22" fmlaRange="$I$5:$I$6" noThreeD="1" sel="2" val="0"/>
</file>

<file path=xl/ctrlProps/ctrlProp25.xml><?xml version="1.0" encoding="utf-8"?>
<formControlPr xmlns="http://schemas.microsoft.com/office/spreadsheetml/2009/9/main" objectType="List" dx="22" fmlaLink="$F$23" fmlaRange="$I$5:$I$6" noThreeD="1" sel="2" val="0"/>
</file>

<file path=xl/ctrlProps/ctrlProp26.xml><?xml version="1.0" encoding="utf-8"?>
<formControlPr xmlns="http://schemas.microsoft.com/office/spreadsheetml/2009/9/main" objectType="List" dx="22" fmlaLink="$F$24" fmlaRange="$I$5:$I$6" noThreeD="1" sel="2" val="0"/>
</file>

<file path=xl/ctrlProps/ctrlProp27.xml><?xml version="1.0" encoding="utf-8"?>
<formControlPr xmlns="http://schemas.microsoft.com/office/spreadsheetml/2009/9/main" objectType="List" dx="22" fmlaLink="$F$25" fmlaRange="$I$5:$I$6" noThreeD="1" sel="2" val="0"/>
</file>

<file path=xl/ctrlProps/ctrlProp28.xml><?xml version="1.0" encoding="utf-8"?>
<formControlPr xmlns="http://schemas.microsoft.com/office/spreadsheetml/2009/9/main" objectType="List" dx="22" fmlaLink="$F$26" fmlaRange="$I$5:$I$6" noThreeD="1" sel="2" val="0"/>
</file>

<file path=xl/ctrlProps/ctrlProp29.xml><?xml version="1.0" encoding="utf-8"?>
<formControlPr xmlns="http://schemas.microsoft.com/office/spreadsheetml/2009/9/main" objectType="List" dx="22" fmlaLink="$F$27" fmlaRange="$I$5:$I$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7" fmlaRange="$H$5:$H$6" noThreeD="1" sel="2" val="0"/>
</file>

<file path=xl/ctrlProps/ctrlProp32.xml><?xml version="1.0" encoding="utf-8"?>
<formControlPr xmlns="http://schemas.microsoft.com/office/spreadsheetml/2009/9/main" objectType="List" dx="22" fmlaLink="$F$8" fmlaRange="$H$5:$H$6" noThreeD="1" sel="2" val="0"/>
</file>

<file path=xl/ctrlProps/ctrlProp33.xml><?xml version="1.0" encoding="utf-8"?>
<formControlPr xmlns="http://schemas.microsoft.com/office/spreadsheetml/2009/9/main" objectType="List" dx="22" fmlaLink="$F$9" fmlaRange="$H$5:$H$6" noThreeD="1" sel="2" val="0"/>
</file>

<file path=xl/ctrlProps/ctrlProp34.xml><?xml version="1.0" encoding="utf-8"?>
<formControlPr xmlns="http://schemas.microsoft.com/office/spreadsheetml/2009/9/main" objectType="List" dx="22" fmlaLink="$F$10" fmlaRange="$H$5:$H$6" noThreeD="1" sel="2" val="0"/>
</file>

<file path=xl/ctrlProps/ctrlProp35.xml><?xml version="1.0" encoding="utf-8"?>
<formControlPr xmlns="http://schemas.microsoft.com/office/spreadsheetml/2009/9/main" objectType="List" dx="22" fmlaLink="$F$11" fmlaRange="$H$5:$H$6" noThreeD="1" sel="2" val="0"/>
</file>

<file path=xl/ctrlProps/ctrlProp36.xml><?xml version="1.0" encoding="utf-8"?>
<formControlPr xmlns="http://schemas.microsoft.com/office/spreadsheetml/2009/9/main" objectType="List" dx="22" fmlaLink="$F$12" fmlaRange="$H$5:$H$6" noThreeD="1" sel="2" val="0"/>
</file>

<file path=xl/ctrlProps/ctrlProp37.xml><?xml version="1.0" encoding="utf-8"?>
<formControlPr xmlns="http://schemas.microsoft.com/office/spreadsheetml/2009/9/main" objectType="List" dx="22" fmlaLink="$F$14" fmlaRange="$H$5:$H$6" noThreeD="1" sel="2" val="0"/>
</file>

<file path=xl/ctrlProps/ctrlProp38.xml><?xml version="1.0" encoding="utf-8"?>
<formControlPr xmlns="http://schemas.microsoft.com/office/spreadsheetml/2009/9/main" objectType="List" dx="22" fmlaLink="$F$15" fmlaRange="$H$5:$H$6" noThreeD="1" sel="2" val="0"/>
</file>

<file path=xl/ctrlProps/ctrlProp39.xml><?xml version="1.0" encoding="utf-8"?>
<formControlPr xmlns="http://schemas.microsoft.com/office/spreadsheetml/2009/9/main" objectType="List" dx="22" fmlaLink="$F$16"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17" fmlaRange="$H$5:$H$6" noThreeD="1" sel="2" val="0"/>
</file>

<file path=xl/ctrlProps/ctrlProp41.xml><?xml version="1.0" encoding="utf-8"?>
<formControlPr xmlns="http://schemas.microsoft.com/office/spreadsheetml/2009/9/main" objectType="List" dx="22" fmlaLink="$F$18" fmlaRange="$H$5:$H$6" noThreeD="1" sel="2" val="0"/>
</file>

<file path=xl/ctrlProps/ctrlProp42.xml><?xml version="1.0" encoding="utf-8"?>
<formControlPr xmlns="http://schemas.microsoft.com/office/spreadsheetml/2009/9/main" objectType="List" dx="22" fmlaLink="$F$12" fmlaRange="$H$5:$H$6" noThreeD="1" sel="2" val="0"/>
</file>

<file path=xl/ctrlProps/ctrlProp43.xml><?xml version="1.0" encoding="utf-8"?>
<formControlPr xmlns="http://schemas.microsoft.com/office/spreadsheetml/2009/9/main" objectType="List" dx="22" fmlaLink="$F$5" fmlaRange="$H$5:$H$6" noThreeD="1" sel="2" val="0"/>
</file>

<file path=xl/ctrlProps/ctrlProp44.xml><?xml version="1.0" encoding="utf-8"?>
<formControlPr xmlns="http://schemas.microsoft.com/office/spreadsheetml/2009/9/main" objectType="List" dx="22" fmlaLink="$F$6" fmlaRange="$H$5:$H$6" noThreeD="1" sel="2" val="0"/>
</file>

<file path=xl/ctrlProps/ctrlProp45.xml><?xml version="1.0" encoding="utf-8"?>
<formControlPr xmlns="http://schemas.microsoft.com/office/spreadsheetml/2009/9/main" objectType="List" dx="22" fmlaLink="$F$7" fmlaRange="$H$5:$H$6" noThreeD="1" sel="2" val="0"/>
</file>

<file path=xl/ctrlProps/ctrlProp46.xml><?xml version="1.0" encoding="utf-8"?>
<formControlPr xmlns="http://schemas.microsoft.com/office/spreadsheetml/2009/9/main" objectType="List" dx="22" fmlaLink="$F$8" fmlaRange="$H$5:$H$6" noThreeD="1" sel="2" val="0"/>
</file>

<file path=xl/ctrlProps/ctrlProp47.xml><?xml version="1.0" encoding="utf-8"?>
<formControlPr xmlns="http://schemas.microsoft.com/office/spreadsheetml/2009/9/main" objectType="List" dx="22" fmlaLink="$F$9" fmlaRange="$H$5:$H$6" noThreeD="1" sel="2" val="0"/>
</file>

<file path=xl/ctrlProps/ctrlProp48.xml><?xml version="1.0" encoding="utf-8"?>
<formControlPr xmlns="http://schemas.microsoft.com/office/spreadsheetml/2009/9/main" objectType="List" dx="22" fmlaLink="$F$10" fmlaRange="$H$5:$H$6" noThreeD="1" sel="2" val="0"/>
</file>

<file path=xl/ctrlProps/ctrlProp49.xml><?xml version="1.0" encoding="utf-8"?>
<formControlPr xmlns="http://schemas.microsoft.com/office/spreadsheetml/2009/9/main" objectType="List" dx="22" fmlaLink="$F$11"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5" fmlaRange="$H$5:$H$6" noThreeD="1" sel="2" val="0"/>
</file>

<file path=xl/ctrlProps/ctrlProp51.xml><?xml version="1.0" encoding="utf-8"?>
<formControlPr xmlns="http://schemas.microsoft.com/office/spreadsheetml/2009/9/main" objectType="List" dx="22" fmlaLink="$F$6" fmlaRange="$H$5:$H$6" noThreeD="1" sel="2" val="0"/>
</file>

<file path=xl/ctrlProps/ctrlProp52.xml><?xml version="1.0" encoding="utf-8"?>
<formControlPr xmlns="http://schemas.microsoft.com/office/spreadsheetml/2009/9/main" objectType="List" dx="22" fmlaLink="$F$7" fmlaRange="$H$5:$H$6" noThreeD="1" sel="2" val="0"/>
</file>

<file path=xl/ctrlProps/ctrlProp53.xml><?xml version="1.0" encoding="utf-8"?>
<formControlPr xmlns="http://schemas.microsoft.com/office/spreadsheetml/2009/9/main" objectType="List" dx="22" fmlaLink="$F$8" fmlaRange="$H$5:$H$6" noThreeD="1" sel="2" val="0"/>
</file>

<file path=xl/ctrlProps/ctrlProp54.xml><?xml version="1.0" encoding="utf-8"?>
<formControlPr xmlns="http://schemas.microsoft.com/office/spreadsheetml/2009/9/main" objectType="List" dx="22" fmlaLink="$F$9" fmlaRange="$H$5:$H$6" noThreeD="1" sel="2" val="0"/>
</file>

<file path=xl/ctrlProps/ctrlProp55.xml><?xml version="1.0" encoding="utf-8"?>
<formControlPr xmlns="http://schemas.microsoft.com/office/spreadsheetml/2009/9/main" objectType="List" dx="22" fmlaLink="$F$10" fmlaRange="$H$5:$H$6" noThreeD="1" sel="2" val="0"/>
</file>

<file path=xl/ctrlProps/ctrlProp56.xml><?xml version="1.0" encoding="utf-8"?>
<formControlPr xmlns="http://schemas.microsoft.com/office/spreadsheetml/2009/9/main" objectType="List" dx="22" fmlaLink="$F$11" fmlaRange="$H$5:$H$6" noThreeD="1" sel="2" val="0"/>
</file>

<file path=xl/ctrlProps/ctrlProp57.xml><?xml version="1.0" encoding="utf-8"?>
<formControlPr xmlns="http://schemas.microsoft.com/office/spreadsheetml/2009/9/main" objectType="List" dx="22" fmlaLink="$F$5" fmlaRange="$H$5:$H$6" noThreeD="1" sel="2" val="0"/>
</file>

<file path=xl/ctrlProps/ctrlProp58.xml><?xml version="1.0" encoding="utf-8"?>
<formControlPr xmlns="http://schemas.microsoft.com/office/spreadsheetml/2009/9/main" objectType="List" dx="22" fmlaLink="$F$6" fmlaRange="$H$5:$H$6" noThreeD="1" sel="2" val="0"/>
</file>

<file path=xl/ctrlProps/ctrlProp59.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6" fmlaRange="$H$5:$H$6" noThreeD="1" sel="2" val="0"/>
</file>

<file path=xl/ctrlProps/ctrlProp60.xml><?xml version="1.0" encoding="utf-8"?>
<formControlPr xmlns="http://schemas.microsoft.com/office/spreadsheetml/2009/9/main" objectType="List" dx="22" fmlaLink="$F$5" fmlaRange="$H$5:$H$6" noThreeD="1" sel="2" val="0"/>
</file>

<file path=xl/ctrlProps/ctrlProp61.xml><?xml version="1.0" encoding="utf-8"?>
<formControlPr xmlns="http://schemas.microsoft.com/office/spreadsheetml/2009/9/main" objectType="List" dx="22" fmlaLink="$F$6" fmlaRange="$H$5:$H$6" noThreeD="1" sel="2" val="0"/>
</file>

<file path=xl/ctrlProps/ctrlProp62.xml><?xml version="1.0" encoding="utf-8"?>
<formControlPr xmlns="http://schemas.microsoft.com/office/spreadsheetml/2009/9/main" objectType="List" dx="22" fmlaLink="$F$7" fmlaRange="$H$5:$H$6" noThreeD="1" sel="2" val="0"/>
</file>

<file path=xl/ctrlProps/ctrlProp63.xml><?xml version="1.0" encoding="utf-8"?>
<formControlPr xmlns="http://schemas.microsoft.com/office/spreadsheetml/2009/9/main" objectType="List" dx="22" fmlaLink="$F$9" fmlaRange="$H$5:$H$6" noThreeD="1" sel="2" val="0"/>
</file>

<file path=xl/ctrlProps/ctrlProp64.xml><?xml version="1.0" encoding="utf-8"?>
<formControlPr xmlns="http://schemas.microsoft.com/office/spreadsheetml/2009/9/main" objectType="List" dx="22" fmlaLink="$F$10" fmlaRange="$H$5:$H$6" noThreeD="1" sel="2" val="0"/>
</file>

<file path=xl/ctrlProps/ctrlProp65.xml><?xml version="1.0" encoding="utf-8"?>
<formControlPr xmlns="http://schemas.microsoft.com/office/spreadsheetml/2009/9/main" objectType="List" dx="22" fmlaLink="$F$11"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5" fmlaRange="$I$5:$I$6" noThreeD="1" sel="2" val="0"/>
</file>

<file path=xl/ctrlProps/ctrlProp9.xml><?xml version="1.0" encoding="utf-8"?>
<formControlPr xmlns="http://schemas.microsoft.com/office/spreadsheetml/2009/9/main" objectType="List" dx="22" fmlaLink="$F$6"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8</xdr:row>
          <xdr:rowOff>0</xdr:rowOff>
        </xdr:from>
        <xdr:to>
          <xdr:col>5</xdr:col>
          <xdr:colOff>723900</xdr:colOff>
          <xdr:row>8</xdr:row>
          <xdr:rowOff>289560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7</xdr:row>
          <xdr:rowOff>7620</xdr:rowOff>
        </xdr:from>
        <xdr:to>
          <xdr:col>5</xdr:col>
          <xdr:colOff>723900</xdr:colOff>
          <xdr:row>7</xdr:row>
          <xdr:rowOff>297180</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7620</xdr:rowOff>
        </xdr:from>
        <xdr:to>
          <xdr:col>5</xdr:col>
          <xdr:colOff>723900</xdr:colOff>
          <xdr:row>5</xdr:row>
          <xdr:rowOff>297180</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4</xdr:row>
          <xdr:rowOff>22860</xdr:rowOff>
        </xdr:from>
        <xdr:to>
          <xdr:col>5</xdr:col>
          <xdr:colOff>723900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22860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22860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22860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22860</xdr:rowOff>
        </xdr:from>
        <xdr:to>
          <xdr:col>6</xdr:col>
          <xdr:colOff>7620</xdr:colOff>
          <xdr:row>5</xdr:row>
          <xdr:rowOff>30480</xdr:rowOff>
        </xdr:to>
        <xdr:sp macro="" textlink="">
          <xdr:nvSpPr>
            <xdr:cNvPr id="4098" name="List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5</xdr:row>
          <xdr:rowOff>30480</xdr:rowOff>
        </xdr:from>
        <xdr:to>
          <xdr:col>6</xdr:col>
          <xdr:colOff>7620</xdr:colOff>
          <xdr:row>6</xdr:row>
          <xdr:rowOff>38100</xdr:rowOff>
        </xdr:to>
        <xdr:sp macro="" textlink="">
          <xdr:nvSpPr>
            <xdr:cNvPr id="4099" name="List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6</xdr:row>
          <xdr:rowOff>45720</xdr:rowOff>
        </xdr:from>
        <xdr:to>
          <xdr:col>6</xdr:col>
          <xdr:colOff>7620</xdr:colOff>
          <xdr:row>7</xdr:row>
          <xdr:rowOff>7620</xdr:rowOff>
        </xdr:to>
        <xdr:sp macro="" textlink="">
          <xdr:nvSpPr>
            <xdr:cNvPr id="4100" name="List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7</xdr:row>
          <xdr:rowOff>0</xdr:rowOff>
        </xdr:from>
        <xdr:to>
          <xdr:col>6</xdr:col>
          <xdr:colOff>7620</xdr:colOff>
          <xdr:row>8</xdr:row>
          <xdr:rowOff>7620</xdr:rowOff>
        </xdr:to>
        <xdr:sp macro="" textlink="">
          <xdr:nvSpPr>
            <xdr:cNvPr id="4101" name="List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8</xdr:row>
          <xdr:rowOff>7620</xdr:rowOff>
        </xdr:from>
        <xdr:to>
          <xdr:col>6</xdr:col>
          <xdr:colOff>7620</xdr:colOff>
          <xdr:row>9</xdr:row>
          <xdr:rowOff>22860</xdr:rowOff>
        </xdr:to>
        <xdr:sp macro="" textlink="">
          <xdr:nvSpPr>
            <xdr:cNvPr id="4102" name="List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9</xdr:row>
          <xdr:rowOff>22860</xdr:rowOff>
        </xdr:from>
        <xdr:to>
          <xdr:col>6</xdr:col>
          <xdr:colOff>7620</xdr:colOff>
          <xdr:row>10</xdr:row>
          <xdr:rowOff>30480</xdr:rowOff>
        </xdr:to>
        <xdr:sp macro="" textlink="">
          <xdr:nvSpPr>
            <xdr:cNvPr id="4103" name="List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10</xdr:row>
          <xdr:rowOff>30480</xdr:rowOff>
        </xdr:from>
        <xdr:to>
          <xdr:col>6</xdr:col>
          <xdr:colOff>7620</xdr:colOff>
          <xdr:row>11</xdr:row>
          <xdr:rowOff>38100</xdr:rowOff>
        </xdr:to>
        <xdr:sp macro="" textlink="">
          <xdr:nvSpPr>
            <xdr:cNvPr id="4104" name="List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11</xdr:row>
          <xdr:rowOff>38100</xdr:rowOff>
        </xdr:from>
        <xdr:to>
          <xdr:col>6</xdr:col>
          <xdr:colOff>7620</xdr:colOff>
          <xdr:row>12</xdr:row>
          <xdr:rowOff>45720</xdr:rowOff>
        </xdr:to>
        <xdr:sp macro="" textlink="">
          <xdr:nvSpPr>
            <xdr:cNvPr id="4105" name="List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12</xdr:row>
          <xdr:rowOff>38100</xdr:rowOff>
        </xdr:from>
        <xdr:to>
          <xdr:col>6</xdr:col>
          <xdr:colOff>7620</xdr:colOff>
          <xdr:row>13</xdr:row>
          <xdr:rowOff>45720</xdr:rowOff>
        </xdr:to>
        <xdr:sp macro="" textlink="">
          <xdr:nvSpPr>
            <xdr:cNvPr id="4106" name="List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13</xdr:row>
          <xdr:rowOff>38100</xdr:rowOff>
        </xdr:from>
        <xdr:to>
          <xdr:col>6</xdr:col>
          <xdr:colOff>7620</xdr:colOff>
          <xdr:row>14</xdr:row>
          <xdr:rowOff>45720</xdr:rowOff>
        </xdr:to>
        <xdr:sp macro="" textlink="">
          <xdr:nvSpPr>
            <xdr:cNvPr id="4107" name="List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14</xdr:row>
          <xdr:rowOff>30480</xdr:rowOff>
        </xdr:from>
        <xdr:to>
          <xdr:col>6</xdr:col>
          <xdr:colOff>7620</xdr:colOff>
          <xdr:row>15</xdr:row>
          <xdr:rowOff>38100</xdr:rowOff>
        </xdr:to>
        <xdr:sp macro="" textlink="">
          <xdr:nvSpPr>
            <xdr:cNvPr id="4108" name="List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15</xdr:row>
          <xdr:rowOff>22860</xdr:rowOff>
        </xdr:from>
        <xdr:to>
          <xdr:col>6</xdr:col>
          <xdr:colOff>7620</xdr:colOff>
          <xdr:row>16</xdr:row>
          <xdr:rowOff>30480</xdr:rowOff>
        </xdr:to>
        <xdr:sp macro="" textlink="">
          <xdr:nvSpPr>
            <xdr:cNvPr id="4109" name="List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16</xdr:row>
          <xdr:rowOff>22860</xdr:rowOff>
        </xdr:from>
        <xdr:to>
          <xdr:col>6</xdr:col>
          <xdr:colOff>7620</xdr:colOff>
          <xdr:row>17</xdr:row>
          <xdr:rowOff>30480</xdr:rowOff>
        </xdr:to>
        <xdr:sp macro="" textlink="">
          <xdr:nvSpPr>
            <xdr:cNvPr id="4110" name="List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17</xdr:row>
          <xdr:rowOff>30480</xdr:rowOff>
        </xdr:from>
        <xdr:to>
          <xdr:col>6</xdr:col>
          <xdr:colOff>7620</xdr:colOff>
          <xdr:row>18</xdr:row>
          <xdr:rowOff>38100</xdr:rowOff>
        </xdr:to>
        <xdr:sp macro="" textlink="">
          <xdr:nvSpPr>
            <xdr:cNvPr id="4111" name="List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18</xdr:row>
          <xdr:rowOff>22860</xdr:rowOff>
        </xdr:from>
        <xdr:to>
          <xdr:col>6</xdr:col>
          <xdr:colOff>7620</xdr:colOff>
          <xdr:row>19</xdr:row>
          <xdr:rowOff>30480</xdr:rowOff>
        </xdr:to>
        <xdr:sp macro="" textlink="">
          <xdr:nvSpPr>
            <xdr:cNvPr id="4112" name="List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19</xdr:row>
          <xdr:rowOff>7620</xdr:rowOff>
        </xdr:from>
        <xdr:to>
          <xdr:col>6</xdr:col>
          <xdr:colOff>7620</xdr:colOff>
          <xdr:row>19</xdr:row>
          <xdr:rowOff>297180</xdr:rowOff>
        </xdr:to>
        <xdr:sp macro="" textlink="">
          <xdr:nvSpPr>
            <xdr:cNvPr id="4113" name="List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21</xdr:row>
          <xdr:rowOff>7620</xdr:rowOff>
        </xdr:from>
        <xdr:to>
          <xdr:col>6</xdr:col>
          <xdr:colOff>0</xdr:colOff>
          <xdr:row>21</xdr:row>
          <xdr:rowOff>297180</xdr:rowOff>
        </xdr:to>
        <xdr:sp macro="" textlink="">
          <xdr:nvSpPr>
            <xdr:cNvPr id="4114" name="List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22</xdr:row>
          <xdr:rowOff>7620</xdr:rowOff>
        </xdr:from>
        <xdr:to>
          <xdr:col>6</xdr:col>
          <xdr:colOff>0</xdr:colOff>
          <xdr:row>22</xdr:row>
          <xdr:rowOff>312420</xdr:rowOff>
        </xdr:to>
        <xdr:sp macro="" textlink="">
          <xdr:nvSpPr>
            <xdr:cNvPr id="4115" name="List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23</xdr:row>
          <xdr:rowOff>30480</xdr:rowOff>
        </xdr:from>
        <xdr:to>
          <xdr:col>6</xdr:col>
          <xdr:colOff>0</xdr:colOff>
          <xdr:row>23</xdr:row>
          <xdr:rowOff>312420</xdr:rowOff>
        </xdr:to>
        <xdr:sp macro="" textlink="">
          <xdr:nvSpPr>
            <xdr:cNvPr id="4116" name="List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24</xdr:row>
          <xdr:rowOff>30480</xdr:rowOff>
        </xdr:from>
        <xdr:to>
          <xdr:col>6</xdr:col>
          <xdr:colOff>0</xdr:colOff>
          <xdr:row>24</xdr:row>
          <xdr:rowOff>312420</xdr:rowOff>
        </xdr:to>
        <xdr:sp macro="" textlink="">
          <xdr:nvSpPr>
            <xdr:cNvPr id="4117" name="List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25</xdr:row>
          <xdr:rowOff>30480</xdr:rowOff>
        </xdr:from>
        <xdr:to>
          <xdr:col>6</xdr:col>
          <xdr:colOff>0</xdr:colOff>
          <xdr:row>25</xdr:row>
          <xdr:rowOff>312420</xdr:rowOff>
        </xdr:to>
        <xdr:sp macro="" textlink="">
          <xdr:nvSpPr>
            <xdr:cNvPr id="4118" name="List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26</xdr:row>
          <xdr:rowOff>30480</xdr:rowOff>
        </xdr:from>
        <xdr:to>
          <xdr:col>6</xdr:col>
          <xdr:colOff>0</xdr:colOff>
          <xdr:row>26</xdr:row>
          <xdr:rowOff>327660</xdr:rowOff>
        </xdr:to>
        <xdr:sp macro="" textlink="">
          <xdr:nvSpPr>
            <xdr:cNvPr id="4119" name="List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106680</xdr:rowOff>
        </xdr:from>
        <xdr:to>
          <xdr:col>5</xdr:col>
          <xdr:colOff>723900</xdr:colOff>
          <xdr:row>4</xdr:row>
          <xdr:rowOff>388620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6</xdr:row>
          <xdr:rowOff>99060</xdr:rowOff>
        </xdr:from>
        <xdr:to>
          <xdr:col>6</xdr:col>
          <xdr:colOff>0</xdr:colOff>
          <xdr:row>6</xdr:row>
          <xdr:rowOff>381000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7</xdr:row>
          <xdr:rowOff>22860</xdr:rowOff>
        </xdr:from>
        <xdr:to>
          <xdr:col>6</xdr:col>
          <xdr:colOff>0</xdr:colOff>
          <xdr:row>7</xdr:row>
          <xdr:rowOff>304800</xdr:rowOff>
        </xdr:to>
        <xdr:sp macro="" textlink="">
          <xdr:nvSpPr>
            <xdr:cNvPr id="6147" name="List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8</xdr:row>
          <xdr:rowOff>0</xdr:rowOff>
        </xdr:from>
        <xdr:to>
          <xdr:col>6</xdr:col>
          <xdr:colOff>0</xdr:colOff>
          <xdr:row>8</xdr:row>
          <xdr:rowOff>289560</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8</xdr:row>
          <xdr:rowOff>289560</xdr:rowOff>
        </xdr:from>
        <xdr:to>
          <xdr:col>6</xdr:col>
          <xdr:colOff>0</xdr:colOff>
          <xdr:row>9</xdr:row>
          <xdr:rowOff>228600</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9</xdr:row>
          <xdr:rowOff>236220</xdr:rowOff>
        </xdr:from>
        <xdr:to>
          <xdr:col>6</xdr:col>
          <xdr:colOff>0</xdr:colOff>
          <xdr:row>10</xdr:row>
          <xdr:rowOff>228600</xdr:rowOff>
        </xdr:to>
        <xdr:sp macro="" textlink="">
          <xdr:nvSpPr>
            <xdr:cNvPr id="6150" name="List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10</xdr:row>
          <xdr:rowOff>251460</xdr:rowOff>
        </xdr:from>
        <xdr:to>
          <xdr:col>6</xdr:col>
          <xdr:colOff>0</xdr:colOff>
          <xdr:row>11</xdr:row>
          <xdr:rowOff>236220</xdr:rowOff>
        </xdr:to>
        <xdr:sp macro="" textlink="">
          <xdr:nvSpPr>
            <xdr:cNvPr id="6151" name="List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13</xdr:row>
          <xdr:rowOff>0</xdr:rowOff>
        </xdr:from>
        <xdr:to>
          <xdr:col>5</xdr:col>
          <xdr:colOff>716280</xdr:colOff>
          <xdr:row>13</xdr:row>
          <xdr:rowOff>289560</xdr:rowOff>
        </xdr:to>
        <xdr:sp macro="" textlink="">
          <xdr:nvSpPr>
            <xdr:cNvPr id="6152" name="List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14</xdr:row>
          <xdr:rowOff>0</xdr:rowOff>
        </xdr:from>
        <xdr:to>
          <xdr:col>5</xdr:col>
          <xdr:colOff>716280</xdr:colOff>
          <xdr:row>14</xdr:row>
          <xdr:rowOff>289560</xdr:rowOff>
        </xdr:to>
        <xdr:sp macro="" textlink="">
          <xdr:nvSpPr>
            <xdr:cNvPr id="6153" name="List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15</xdr:row>
          <xdr:rowOff>0</xdr:rowOff>
        </xdr:from>
        <xdr:to>
          <xdr:col>5</xdr:col>
          <xdr:colOff>723900</xdr:colOff>
          <xdr:row>15</xdr:row>
          <xdr:rowOff>289560</xdr:rowOff>
        </xdr:to>
        <xdr:sp macro="" textlink="">
          <xdr:nvSpPr>
            <xdr:cNvPr id="6154" name="List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15</xdr:row>
          <xdr:rowOff>327660</xdr:rowOff>
        </xdr:from>
        <xdr:to>
          <xdr:col>5</xdr:col>
          <xdr:colOff>723900</xdr:colOff>
          <xdr:row>17</xdr:row>
          <xdr:rowOff>0</xdr:rowOff>
        </xdr:to>
        <xdr:sp macro="" textlink="">
          <xdr:nvSpPr>
            <xdr:cNvPr id="6155" name="List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17</xdr:row>
          <xdr:rowOff>30480</xdr:rowOff>
        </xdr:from>
        <xdr:to>
          <xdr:col>5</xdr:col>
          <xdr:colOff>723900</xdr:colOff>
          <xdr:row>17</xdr:row>
          <xdr:rowOff>312420</xdr:rowOff>
        </xdr:to>
        <xdr:sp macro="" textlink="">
          <xdr:nvSpPr>
            <xdr:cNvPr id="6156" name="List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10</xdr:row>
          <xdr:rowOff>289560</xdr:rowOff>
        </xdr:from>
        <xdr:to>
          <xdr:col>5</xdr:col>
          <xdr:colOff>723900</xdr:colOff>
          <xdr:row>11</xdr:row>
          <xdr:rowOff>274320</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4</xdr:row>
          <xdr:rowOff>30480</xdr:rowOff>
        </xdr:from>
        <xdr:to>
          <xdr:col>5</xdr:col>
          <xdr:colOff>723900</xdr:colOff>
          <xdr:row>5</xdr:row>
          <xdr:rowOff>22860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22860</xdr:rowOff>
        </xdr:from>
        <xdr:to>
          <xdr:col>5</xdr:col>
          <xdr:colOff>723900</xdr:colOff>
          <xdr:row>6</xdr:row>
          <xdr:rowOff>7620</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22860</xdr:rowOff>
        </xdr:from>
        <xdr:to>
          <xdr:col>5</xdr:col>
          <xdr:colOff>723900</xdr:colOff>
          <xdr:row>7</xdr:row>
          <xdr:rowOff>7620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7</xdr:row>
          <xdr:rowOff>7620</xdr:rowOff>
        </xdr:from>
        <xdr:to>
          <xdr:col>5</xdr:col>
          <xdr:colOff>723900</xdr:colOff>
          <xdr:row>8</xdr:row>
          <xdr:rowOff>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8</xdr:row>
          <xdr:rowOff>7620</xdr:rowOff>
        </xdr:from>
        <xdr:to>
          <xdr:col>5</xdr:col>
          <xdr:colOff>723900</xdr:colOff>
          <xdr:row>8</xdr:row>
          <xdr:rowOff>297180</xdr:rowOff>
        </xdr:to>
        <xdr:sp macro="" textlink="">
          <xdr:nvSpPr>
            <xdr:cNvPr id="7181" name="List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9</xdr:row>
          <xdr:rowOff>0</xdr:rowOff>
        </xdr:from>
        <xdr:to>
          <xdr:col>5</xdr:col>
          <xdr:colOff>723900</xdr:colOff>
          <xdr:row>9</xdr:row>
          <xdr:rowOff>289560</xdr:rowOff>
        </xdr:to>
        <xdr:sp macro="" textlink="">
          <xdr:nvSpPr>
            <xdr:cNvPr id="7182" name="List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9</xdr:row>
          <xdr:rowOff>297180</xdr:rowOff>
        </xdr:from>
        <xdr:to>
          <xdr:col>5</xdr:col>
          <xdr:colOff>723900</xdr:colOff>
          <xdr:row>10</xdr:row>
          <xdr:rowOff>289560</xdr:rowOff>
        </xdr:to>
        <xdr:sp macro="" textlink="">
          <xdr:nvSpPr>
            <xdr:cNvPr id="7183" name="List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7620</xdr:rowOff>
        </xdr:from>
        <xdr:to>
          <xdr:col>6</xdr:col>
          <xdr:colOff>7620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5</xdr:row>
          <xdr:rowOff>7620</xdr:rowOff>
        </xdr:from>
        <xdr:to>
          <xdr:col>6</xdr:col>
          <xdr:colOff>7620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6</xdr:row>
          <xdr:rowOff>0</xdr:rowOff>
        </xdr:from>
        <xdr:to>
          <xdr:col>6</xdr:col>
          <xdr:colOff>7620</xdr:colOff>
          <xdr:row>6</xdr:row>
          <xdr:rowOff>289560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7</xdr:row>
          <xdr:rowOff>0</xdr:rowOff>
        </xdr:from>
        <xdr:to>
          <xdr:col>6</xdr:col>
          <xdr:colOff>7620</xdr:colOff>
          <xdr:row>7</xdr:row>
          <xdr:rowOff>289560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8</xdr:row>
          <xdr:rowOff>0</xdr:rowOff>
        </xdr:from>
        <xdr:to>
          <xdr:col>6</xdr:col>
          <xdr:colOff>7620</xdr:colOff>
          <xdr:row>8</xdr:row>
          <xdr:rowOff>289560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9</xdr:row>
          <xdr:rowOff>0</xdr:rowOff>
        </xdr:from>
        <xdr:to>
          <xdr:col>6</xdr:col>
          <xdr:colOff>7620</xdr:colOff>
          <xdr:row>9</xdr:row>
          <xdr:rowOff>289560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10</xdr:row>
          <xdr:rowOff>0</xdr:rowOff>
        </xdr:from>
        <xdr:to>
          <xdr:col>6</xdr:col>
          <xdr:colOff>7620</xdr:colOff>
          <xdr:row>10</xdr:row>
          <xdr:rowOff>289560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30480</xdr:colOff>
          <xdr:row>4</xdr:row>
          <xdr:rowOff>7620</xdr:rowOff>
        </xdr:from>
        <xdr:to>
          <xdr:col>6</xdr:col>
          <xdr:colOff>0</xdr:colOff>
          <xdr:row>4</xdr:row>
          <xdr:rowOff>297180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5</xdr:row>
          <xdr:rowOff>7620</xdr:rowOff>
        </xdr:from>
        <xdr:to>
          <xdr:col>6</xdr:col>
          <xdr:colOff>0</xdr:colOff>
          <xdr:row>5</xdr:row>
          <xdr:rowOff>297180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6</xdr:row>
          <xdr:rowOff>7620</xdr:rowOff>
        </xdr:from>
        <xdr:to>
          <xdr:col>6</xdr:col>
          <xdr:colOff>0</xdr:colOff>
          <xdr:row>6</xdr:row>
          <xdr:rowOff>297180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30480</xdr:colOff>
          <xdr:row>4</xdr:row>
          <xdr:rowOff>22860</xdr:rowOff>
        </xdr:from>
        <xdr:to>
          <xdr:col>6</xdr:col>
          <xdr:colOff>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5</xdr:row>
          <xdr:rowOff>22860</xdr:rowOff>
        </xdr:from>
        <xdr:to>
          <xdr:col>6</xdr:col>
          <xdr:colOff>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6</xdr:row>
          <xdr:rowOff>22860</xdr:rowOff>
        </xdr:from>
        <xdr:to>
          <xdr:col>6</xdr:col>
          <xdr:colOff>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8</xdr:row>
          <xdr:rowOff>22860</xdr:rowOff>
        </xdr:from>
        <xdr:to>
          <xdr:col>6</xdr:col>
          <xdr:colOff>0</xdr:colOff>
          <xdr:row>8</xdr:row>
          <xdr:rowOff>304800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9</xdr:row>
          <xdr:rowOff>7620</xdr:rowOff>
        </xdr:from>
        <xdr:to>
          <xdr:col>6</xdr:col>
          <xdr:colOff>0</xdr:colOff>
          <xdr:row>9</xdr:row>
          <xdr:rowOff>297180</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10</xdr:row>
          <xdr:rowOff>0</xdr:rowOff>
        </xdr:from>
        <xdr:to>
          <xdr:col>6</xdr:col>
          <xdr:colOff>0</xdr:colOff>
          <xdr:row>11</xdr:row>
          <xdr:rowOff>7620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7.vml"/><Relationship Id="rId7" Type="http://schemas.openxmlformats.org/officeDocument/2006/relationships/ctrlProp" Target="../ctrlProps/ctrlProp62.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vmlDrawing" Target="../drawings/vmlDrawing18.vml"/><Relationship Id="rId9"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7.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9.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4.xml"/><Relationship Id="rId16"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vmlDrawing" Target="../drawings/vmlDrawing10.v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vmlDrawing" Target="../drawings/vmlDrawing12.vml"/><Relationship Id="rId9"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vmlDrawing" Target="../drawings/vmlDrawing14.vml"/><Relationship Id="rId9"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drawing" Target="../drawings/drawing7.xml"/><Relationship Id="rId7" Type="http://schemas.openxmlformats.org/officeDocument/2006/relationships/ctrlProp" Target="../ctrlProps/ctrlProp58.xml"/><Relationship Id="rId2" Type="http://schemas.openxmlformats.org/officeDocument/2006/relationships/printerSettings" Target="../printerSettings/printerSettings9.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57.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3"/>
  <sheetViews>
    <sheetView zoomScaleNormal="100" workbookViewId="0">
      <selection activeCell="F17" sqref="F17"/>
    </sheetView>
  </sheetViews>
  <sheetFormatPr baseColWidth="10" defaultRowHeight="13.8"/>
  <cols>
    <col min="1" max="1" width="5.69921875" customWidth="1"/>
  </cols>
  <sheetData>
    <row r="2" spans="2:11" ht="24.6">
      <c r="B2" s="124" t="s">
        <v>198</v>
      </c>
      <c r="C2" s="124"/>
      <c r="D2" s="124"/>
      <c r="E2" s="124"/>
      <c r="F2" s="124"/>
      <c r="G2" s="124"/>
      <c r="H2" s="124"/>
      <c r="I2" s="124"/>
      <c r="J2" s="119"/>
      <c r="K2" s="119"/>
    </row>
    <row r="3" spans="2:11" ht="40.5" customHeight="1">
      <c r="B3" s="125" t="s">
        <v>1</v>
      </c>
      <c r="C3" s="125"/>
      <c r="D3" s="125"/>
      <c r="E3" s="125"/>
      <c r="F3" s="125"/>
      <c r="G3" s="125"/>
      <c r="H3" s="125"/>
      <c r="I3" s="125"/>
      <c r="J3" s="119"/>
      <c r="K3" s="119"/>
    </row>
    <row r="4" spans="2:11" ht="20.399999999999999">
      <c r="B4" s="120"/>
      <c r="C4" s="120"/>
      <c r="D4" s="120"/>
      <c r="E4" s="120"/>
      <c r="F4" s="120"/>
      <c r="G4" s="120"/>
      <c r="H4" s="120"/>
      <c r="I4" s="120"/>
      <c r="J4" s="120"/>
      <c r="K4" s="120"/>
    </row>
    <row r="5" spans="2:11" ht="48" customHeight="1">
      <c r="B5" s="126" t="s">
        <v>205</v>
      </c>
      <c r="C5" s="126"/>
      <c r="D5" s="126"/>
      <c r="E5" s="126"/>
      <c r="F5" s="126"/>
      <c r="G5" s="126"/>
      <c r="H5" s="126"/>
      <c r="I5" s="126"/>
      <c r="J5" s="121"/>
      <c r="K5" s="121"/>
    </row>
    <row r="7" spans="2:11" ht="73.5" customHeight="1">
      <c r="B7" s="123" t="s">
        <v>206</v>
      </c>
      <c r="C7" s="123"/>
      <c r="D7" s="123"/>
      <c r="E7" s="123"/>
      <c r="F7" s="123"/>
      <c r="G7" s="123"/>
      <c r="H7" s="123"/>
      <c r="I7" s="123"/>
    </row>
    <row r="9" spans="2:11" ht="46.5" customHeight="1">
      <c r="B9" s="126" t="s">
        <v>199</v>
      </c>
      <c r="C9" s="126"/>
      <c r="D9" s="126"/>
      <c r="E9" s="126"/>
      <c r="F9" s="126"/>
      <c r="G9" s="126"/>
      <c r="H9" s="126"/>
      <c r="I9" s="126"/>
      <c r="J9" s="29"/>
      <c r="K9" s="29"/>
    </row>
    <row r="11" spans="2:11">
      <c r="B11" s="127" t="s">
        <v>200</v>
      </c>
      <c r="C11" s="127"/>
      <c r="D11" s="127"/>
      <c r="E11" s="127"/>
      <c r="F11" s="127"/>
      <c r="G11" s="127"/>
      <c r="H11" s="127"/>
      <c r="I11" s="127"/>
    </row>
    <row r="13" spans="2:11" ht="29.25" customHeight="1">
      <c r="B13" s="123" t="s">
        <v>201</v>
      </c>
      <c r="C13" s="123"/>
      <c r="D13" s="123"/>
      <c r="E13" s="123"/>
      <c r="F13" s="123"/>
      <c r="G13" s="123"/>
      <c r="H13" s="123"/>
      <c r="I13" s="123"/>
      <c r="J13" s="122"/>
      <c r="K13" s="122"/>
    </row>
  </sheetData>
  <sheetProtection algorithmName="SHA-512" hashValue="1HLQ86x7XjhSnapN9SiglG5pcHJxpseL4Avp6nfIHgRdO0H3fMEETX56XK3ZeU1e0kdtb4R2pvoQKu5OcR6HFA==" saltValue="kfxpokWLW622HuuLjoYPCw==" spinCount="100000" sheet="1" objects="1" scenarios="1"/>
  <mergeCells count="7">
    <mergeCell ref="B13:I13"/>
    <mergeCell ref="B7:I7"/>
    <mergeCell ref="B2:I2"/>
    <mergeCell ref="B3:I3"/>
    <mergeCell ref="B5:I5"/>
    <mergeCell ref="B9:I9"/>
    <mergeCell ref="B11:I11"/>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pageSetUpPr fitToPage="1"/>
  </sheetPr>
  <dimension ref="A2:H11"/>
  <sheetViews>
    <sheetView workbookViewId="0">
      <selection activeCell="J11" sqref="J11"/>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11.3984375" hidden="1" customWidth="1"/>
  </cols>
  <sheetData>
    <row r="2" spans="1:8" ht="21.6" thickBot="1">
      <c r="A2" s="19"/>
      <c r="B2" s="19"/>
      <c r="C2" s="71" t="s">
        <v>151</v>
      </c>
      <c r="D2" s="21"/>
      <c r="E2" s="107"/>
      <c r="F2" s="110" t="s">
        <v>195</v>
      </c>
    </row>
    <row r="3" spans="1:8" ht="21" customHeight="1">
      <c r="A3" s="95"/>
      <c r="B3" s="73" t="s">
        <v>4</v>
      </c>
      <c r="C3" s="37" t="s">
        <v>5</v>
      </c>
      <c r="D3" s="38" t="s">
        <v>3</v>
      </c>
      <c r="E3" s="8"/>
      <c r="F3" s="8"/>
    </row>
    <row r="4" spans="1:8" ht="21" customHeight="1">
      <c r="A4" s="96"/>
      <c r="B4" s="74" t="s">
        <v>152</v>
      </c>
      <c r="C4" s="130" t="s">
        <v>153</v>
      </c>
      <c r="D4" s="131"/>
      <c r="E4" s="67"/>
      <c r="F4" s="78">
        <f>IF(SUMIF(F5:F7,1,E5:E7)&gt;5,5,SUMIF(F5:F7,1,E5:E7))</f>
        <v>0</v>
      </c>
    </row>
    <row r="5" spans="1:8" ht="24.75" customHeight="1">
      <c r="A5" s="19"/>
      <c r="B5" s="49" t="s">
        <v>154</v>
      </c>
      <c r="C5" s="13" t="s">
        <v>155</v>
      </c>
      <c r="D5" s="40" t="s">
        <v>82</v>
      </c>
      <c r="E5" s="4">
        <v>1</v>
      </c>
      <c r="F5" s="118">
        <v>2</v>
      </c>
      <c r="H5" t="s">
        <v>177</v>
      </c>
    </row>
    <row r="6" spans="1:8" ht="24.75" customHeight="1">
      <c r="A6" s="19"/>
      <c r="B6" s="49" t="s">
        <v>156</v>
      </c>
      <c r="C6" s="13" t="s">
        <v>157</v>
      </c>
      <c r="D6" s="40" t="s">
        <v>82</v>
      </c>
      <c r="E6" s="4">
        <v>1</v>
      </c>
      <c r="F6" s="118">
        <v>2</v>
      </c>
      <c r="H6" t="s">
        <v>175</v>
      </c>
    </row>
    <row r="7" spans="1:8" ht="24.75" customHeight="1">
      <c r="A7" s="19"/>
      <c r="B7" s="49" t="s">
        <v>158</v>
      </c>
      <c r="C7" s="13" t="s">
        <v>159</v>
      </c>
      <c r="D7" s="40" t="s">
        <v>82</v>
      </c>
      <c r="E7" s="4">
        <v>5</v>
      </c>
      <c r="F7" s="118">
        <v>2</v>
      </c>
    </row>
    <row r="8" spans="1:8" ht="21">
      <c r="A8" s="96"/>
      <c r="B8" s="74" t="s">
        <v>160</v>
      </c>
      <c r="C8" s="130" t="s">
        <v>161</v>
      </c>
      <c r="D8" s="131"/>
      <c r="E8" s="67"/>
      <c r="F8" s="78">
        <f>IF(SUMIF(F9:F11,1,E9:E11)&gt;20,20,SUMIF(F9:F11,1,E9:E11))</f>
        <v>0</v>
      </c>
    </row>
    <row r="9" spans="1:8" ht="26.4">
      <c r="A9" s="19"/>
      <c r="B9" s="49" t="s">
        <v>162</v>
      </c>
      <c r="C9" s="13" t="s">
        <v>163</v>
      </c>
      <c r="D9" s="40" t="s">
        <v>10</v>
      </c>
      <c r="E9" s="4">
        <v>20</v>
      </c>
      <c r="F9" s="118">
        <v>2</v>
      </c>
    </row>
    <row r="10" spans="1:8" ht="26.4">
      <c r="A10" s="19"/>
      <c r="B10" s="49" t="s">
        <v>164</v>
      </c>
      <c r="C10" s="13" t="s">
        <v>165</v>
      </c>
      <c r="D10" s="40" t="s">
        <v>10</v>
      </c>
      <c r="E10" s="4">
        <v>10</v>
      </c>
      <c r="F10" s="118">
        <v>2</v>
      </c>
    </row>
    <row r="11" spans="1:8" ht="21" thickBot="1">
      <c r="A11" s="19"/>
      <c r="B11" s="91" t="s">
        <v>166</v>
      </c>
      <c r="C11" s="46" t="s">
        <v>167</v>
      </c>
      <c r="D11" s="47" t="s">
        <v>82</v>
      </c>
      <c r="E11" s="4">
        <v>5</v>
      </c>
      <c r="F11" s="118">
        <v>2</v>
      </c>
    </row>
  </sheetData>
  <sheetProtection algorithmName="SHA-512" hashValue="hlo+Hafm7wOPljj4KD2lXUG5+/surdSIHVUPERczV1NdeJtOuZHSX7r7xVe/uDMrwAZ+YNp7/PSX0zMnl9vGCQ==" saltValue="b9LqCh0vO4HuJ8ZX/mcfRw==" spinCount="100000" sheet="1" objects="1" scenarios="1"/>
  <mergeCells count="2">
    <mergeCell ref="C4:D4"/>
    <mergeCell ref="C8:D8"/>
  </mergeCells>
  <phoneticPr fontId="18"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30480</xdr:colOff>
                    <xdr:row>4</xdr:row>
                    <xdr:rowOff>22860</xdr:rowOff>
                  </from>
                  <to>
                    <xdr:col>6</xdr:col>
                    <xdr:colOff>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30480</xdr:colOff>
                    <xdr:row>5</xdr:row>
                    <xdr:rowOff>22860</xdr:rowOff>
                  </from>
                  <to>
                    <xdr:col>6</xdr:col>
                    <xdr:colOff>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30480</xdr:colOff>
                    <xdr:row>6</xdr:row>
                    <xdr:rowOff>22860</xdr:rowOff>
                  </from>
                  <to>
                    <xdr:col>6</xdr:col>
                    <xdr:colOff>0</xdr:colOff>
                    <xdr:row>6</xdr:row>
                    <xdr:rowOff>304800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30480</xdr:colOff>
                    <xdr:row>8</xdr:row>
                    <xdr:rowOff>22860</xdr:rowOff>
                  </from>
                  <to>
                    <xdr:col>6</xdr:col>
                    <xdr:colOff>0</xdr:colOff>
                    <xdr:row>8</xdr:row>
                    <xdr:rowOff>304800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30480</xdr:colOff>
                    <xdr:row>9</xdr:row>
                    <xdr:rowOff>7620</xdr:rowOff>
                  </from>
                  <to>
                    <xdr:col>6</xdr:col>
                    <xdr:colOff>0</xdr:colOff>
                    <xdr:row>9</xdr:row>
                    <xdr:rowOff>297180</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30480</xdr:colOff>
                    <xdr:row>10</xdr:row>
                    <xdr:rowOff>0</xdr:rowOff>
                  </from>
                  <to>
                    <xdr:col>6</xdr:col>
                    <xdr:colOff>0</xdr:colOff>
                    <xdr:row>11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39997558519241921"/>
    <pageSetUpPr fitToPage="1"/>
  </sheetPr>
  <dimension ref="A1:I117"/>
  <sheetViews>
    <sheetView zoomScaleNormal="100" workbookViewId="0">
      <selection activeCell="A3" sqref="A3:G4"/>
    </sheetView>
  </sheetViews>
  <sheetFormatPr baseColWidth="10" defaultRowHeight="13.8"/>
  <cols>
    <col min="1" max="1" width="2.3984375" customWidth="1"/>
    <col min="2" max="2" width="3.59765625" customWidth="1"/>
    <col min="3" max="3" width="9.69921875" customWidth="1"/>
    <col min="4" max="4" width="125.3984375" style="15" customWidth="1"/>
    <col min="5" max="5" width="16.8984375" style="3" customWidth="1"/>
    <col min="6" max="6" width="6" style="3" customWidth="1"/>
    <col min="7" max="7" width="8.69921875" style="4" customWidth="1"/>
    <col min="8" max="8" width="27.09765625" customWidth="1"/>
    <col min="9" max="9" width="30.69921875" customWidth="1"/>
    <col min="10" max="10" width="15.09765625" customWidth="1"/>
    <col min="11" max="11" width="19.296875" customWidth="1"/>
    <col min="12" max="1024" width="14.8984375" customWidth="1"/>
    <col min="1025" max="1025" width="12.59765625" customWidth="1"/>
  </cols>
  <sheetData>
    <row r="1" spans="1:9" ht="12.75" customHeight="1">
      <c r="C1" s="1"/>
      <c r="D1" s="2"/>
    </row>
    <row r="2" spans="1:9" ht="25.5" customHeight="1">
      <c r="A2" s="134" t="s">
        <v>0</v>
      </c>
      <c r="B2" s="134"/>
      <c r="C2" s="134"/>
      <c r="D2" s="134"/>
      <c r="E2" s="134"/>
      <c r="F2" s="134"/>
      <c r="G2" s="134"/>
    </row>
    <row r="3" spans="1:9" ht="12.75" customHeight="1">
      <c r="A3" s="149" t="s">
        <v>1</v>
      </c>
      <c r="B3" s="149"/>
      <c r="C3" s="149"/>
      <c r="D3" s="149"/>
      <c r="E3" s="149"/>
      <c r="F3" s="149"/>
      <c r="G3" s="149"/>
    </row>
    <row r="4" spans="1:9" ht="12.75" customHeight="1">
      <c r="A4" s="149"/>
      <c r="B4" s="149"/>
      <c r="C4" s="149"/>
      <c r="D4" s="149"/>
      <c r="E4" s="149"/>
      <c r="F4" s="149"/>
      <c r="G4" s="149"/>
    </row>
    <row r="5" spans="1:9" ht="12.75" customHeight="1">
      <c r="A5" s="5"/>
      <c r="B5" s="5"/>
      <c r="C5" s="5"/>
      <c r="D5" s="5"/>
      <c r="E5" s="5"/>
      <c r="F5" s="5"/>
      <c r="G5" s="5"/>
    </row>
    <row r="6" spans="1:9" ht="21.75" customHeight="1" thickBot="1">
      <c r="B6" s="16"/>
      <c r="C6" s="16"/>
      <c r="D6" s="71" t="s">
        <v>2</v>
      </c>
      <c r="E6" s="17"/>
      <c r="F6" s="135" t="s">
        <v>168</v>
      </c>
      <c r="G6" s="135"/>
      <c r="H6" s="4"/>
      <c r="I6" s="9"/>
    </row>
    <row r="7" spans="1:9" ht="19.649999999999999" customHeight="1">
      <c r="B7" s="150" t="s">
        <v>4</v>
      </c>
      <c r="C7" s="151"/>
      <c r="D7" s="37" t="s">
        <v>5</v>
      </c>
      <c r="E7" s="38" t="s">
        <v>3</v>
      </c>
      <c r="F7" s="8"/>
      <c r="G7" s="8"/>
    </row>
    <row r="8" spans="1:9" s="55" customFormat="1" ht="20.100000000000001" customHeight="1">
      <c r="B8" s="128" t="s">
        <v>6</v>
      </c>
      <c r="C8" s="129"/>
      <c r="D8" s="130" t="s">
        <v>7</v>
      </c>
      <c r="E8" s="131"/>
      <c r="F8" s="67"/>
      <c r="G8" s="78">
        <f>'1. Ambito Territorial'!$F$4</f>
        <v>0</v>
      </c>
      <c r="H8" s="56"/>
      <c r="I8" s="63"/>
    </row>
    <row r="9" spans="1:9" ht="20.100000000000001" customHeight="1">
      <c r="B9" s="94"/>
      <c r="C9" s="12" t="s">
        <v>8</v>
      </c>
      <c r="D9" s="13" t="s">
        <v>9</v>
      </c>
      <c r="E9" s="84" t="s">
        <v>10</v>
      </c>
      <c r="F9" s="10">
        <v>10</v>
      </c>
      <c r="G9" s="79"/>
      <c r="H9" s="4"/>
      <c r="I9" s="9"/>
    </row>
    <row r="10" spans="1:9" ht="19.5" customHeight="1">
      <c r="B10" s="94"/>
      <c r="C10" s="12" t="s">
        <v>11</v>
      </c>
      <c r="D10" s="13" t="s">
        <v>12</v>
      </c>
      <c r="E10" s="84" t="s">
        <v>10</v>
      </c>
      <c r="F10" s="10">
        <v>5</v>
      </c>
      <c r="G10" s="79"/>
      <c r="H10" s="4"/>
      <c r="I10" s="9"/>
    </row>
    <row r="11" spans="1:9" s="55" customFormat="1" ht="20.100000000000001" customHeight="1">
      <c r="B11" s="128" t="s">
        <v>13</v>
      </c>
      <c r="C11" s="129"/>
      <c r="D11" s="130" t="s">
        <v>14</v>
      </c>
      <c r="E11" s="131"/>
      <c r="F11" s="67"/>
      <c r="G11" s="78">
        <f>'1. Ambito Territorial'!$F$7</f>
        <v>0</v>
      </c>
      <c r="H11" s="56"/>
      <c r="I11" s="11"/>
    </row>
    <row r="12" spans="1:9" ht="20.100000000000001" customHeight="1">
      <c r="B12" s="48"/>
      <c r="C12" s="12" t="s">
        <v>15</v>
      </c>
      <c r="D12" s="13" t="s">
        <v>16</v>
      </c>
      <c r="E12" s="84" t="s">
        <v>10</v>
      </c>
      <c r="F12" s="10">
        <v>5</v>
      </c>
      <c r="G12" s="80"/>
      <c r="H12" s="4"/>
      <c r="I12" s="11"/>
    </row>
    <row r="13" spans="1:9" ht="24.45" customHeight="1" thickBot="1">
      <c r="B13" s="98"/>
      <c r="C13" s="54" t="s">
        <v>17</v>
      </c>
      <c r="D13" s="46" t="s">
        <v>18</v>
      </c>
      <c r="E13" s="86" t="s">
        <v>10</v>
      </c>
      <c r="F13" s="10">
        <v>5</v>
      </c>
      <c r="G13" s="80"/>
      <c r="H13" s="4"/>
      <c r="I13" s="11"/>
    </row>
    <row r="14" spans="1:9" ht="20.399999999999999">
      <c r="G14" s="79"/>
      <c r="H14" s="4"/>
      <c r="I14" s="9"/>
    </row>
    <row r="15" spans="1:9" ht="21.6" thickBot="1">
      <c r="B15" s="16"/>
      <c r="C15" s="16"/>
      <c r="D15" s="71" t="s">
        <v>19</v>
      </c>
      <c r="E15" s="17"/>
      <c r="F15" s="17"/>
      <c r="G15" s="79"/>
      <c r="H15" s="4"/>
      <c r="I15" s="9"/>
    </row>
    <row r="16" spans="1:9" s="18" customFormat="1" ht="20.100000000000001" customHeight="1">
      <c r="B16" s="145" t="s">
        <v>4</v>
      </c>
      <c r="C16" s="145"/>
      <c r="D16" s="6" t="s">
        <v>5</v>
      </c>
      <c r="E16" s="7" t="s">
        <v>3</v>
      </c>
      <c r="F16" s="8"/>
      <c r="G16" s="8"/>
    </row>
    <row r="17" spans="2:7" s="64" customFormat="1" ht="20.100000000000001" customHeight="1">
      <c r="B17" s="133" t="s">
        <v>20</v>
      </c>
      <c r="C17" s="133"/>
      <c r="D17" s="130" t="s">
        <v>21</v>
      </c>
      <c r="E17" s="130"/>
      <c r="F17" s="67"/>
      <c r="G17" s="81">
        <f>'2. Calidad Operación'!$F$4</f>
        <v>0</v>
      </c>
    </row>
    <row r="18" spans="2:7" s="18" customFormat="1" ht="20.100000000000001" customHeight="1">
      <c r="B18" s="22"/>
      <c r="C18" s="12" t="s">
        <v>22</v>
      </c>
      <c r="D18" s="13" t="s">
        <v>23</v>
      </c>
      <c r="E18" s="28" t="s">
        <v>10</v>
      </c>
      <c r="F18" s="4">
        <v>12</v>
      </c>
      <c r="G18" s="82"/>
    </row>
    <row r="19" spans="2:7" s="18" customFormat="1" ht="20.100000000000001" customHeight="1">
      <c r="B19" s="22"/>
      <c r="C19" s="23" t="s">
        <v>24</v>
      </c>
      <c r="D19" s="13" t="s">
        <v>25</v>
      </c>
      <c r="E19" s="28" t="s">
        <v>10</v>
      </c>
      <c r="F19" s="4">
        <v>15</v>
      </c>
      <c r="G19" s="82"/>
    </row>
    <row r="20" spans="2:7" s="18" customFormat="1" ht="20.100000000000001" customHeight="1" thickBot="1">
      <c r="B20" s="32"/>
      <c r="C20" s="33" t="s">
        <v>26</v>
      </c>
      <c r="D20" s="26" t="s">
        <v>27</v>
      </c>
      <c r="E20" s="34" t="s">
        <v>10</v>
      </c>
      <c r="F20" s="4">
        <v>20</v>
      </c>
      <c r="G20" s="82"/>
    </row>
    <row r="21" spans="2:7" s="18" customFormat="1" ht="20.100000000000001" customHeight="1">
      <c r="B21" s="19"/>
      <c r="C21" s="19"/>
      <c r="D21" s="20"/>
      <c r="E21" s="21"/>
      <c r="F21" s="21"/>
      <c r="G21" s="80"/>
    </row>
    <row r="22" spans="2:7" s="18" customFormat="1" ht="20.100000000000001" customHeight="1" thickBot="1">
      <c r="B22" s="19"/>
      <c r="C22" s="19"/>
      <c r="D22" s="71" t="s">
        <v>28</v>
      </c>
      <c r="E22" s="21"/>
      <c r="F22" s="21"/>
      <c r="G22" s="80"/>
    </row>
    <row r="23" spans="2:7" s="18" customFormat="1" ht="20.100000000000001" customHeight="1">
      <c r="B23" s="146" t="s">
        <v>4</v>
      </c>
      <c r="C23" s="147"/>
      <c r="D23" s="6" t="s">
        <v>5</v>
      </c>
      <c r="E23" s="7" t="s">
        <v>3</v>
      </c>
      <c r="F23" s="8"/>
      <c r="G23" s="8"/>
    </row>
    <row r="24" spans="2:7" s="64" customFormat="1" ht="28.5" customHeight="1">
      <c r="B24" s="133" t="s">
        <v>29</v>
      </c>
      <c r="C24" s="133"/>
      <c r="D24" s="143" t="s">
        <v>30</v>
      </c>
      <c r="E24" s="148"/>
      <c r="F24" s="68"/>
      <c r="G24" s="81">
        <f>'3. Factor Económico'!$F$4</f>
        <v>0</v>
      </c>
    </row>
    <row r="25" spans="2:7" s="18" customFormat="1" ht="20.399999999999999">
      <c r="B25" s="36"/>
      <c r="C25" s="23" t="s">
        <v>31</v>
      </c>
      <c r="D25" s="13" t="s">
        <v>32</v>
      </c>
      <c r="E25" s="28" t="s">
        <v>10</v>
      </c>
      <c r="F25" s="4">
        <v>15</v>
      </c>
      <c r="G25" s="82"/>
    </row>
    <row r="26" spans="2:7" s="18" customFormat="1" ht="20.399999999999999">
      <c r="B26" s="36"/>
      <c r="C26" s="23" t="s">
        <v>33</v>
      </c>
      <c r="D26" s="13" t="s">
        <v>34</v>
      </c>
      <c r="E26" s="28" t="s">
        <v>10</v>
      </c>
      <c r="F26" s="4">
        <v>15</v>
      </c>
      <c r="G26" s="82"/>
    </row>
    <row r="27" spans="2:7" s="18" customFormat="1" ht="20.399999999999999">
      <c r="B27" s="22"/>
      <c r="C27" s="23" t="s">
        <v>35</v>
      </c>
      <c r="D27" s="13" t="s">
        <v>36</v>
      </c>
      <c r="E27" s="28" t="s">
        <v>10</v>
      </c>
      <c r="F27" s="4">
        <v>15</v>
      </c>
      <c r="G27" s="82"/>
    </row>
    <row r="28" spans="2:7" s="18" customFormat="1" ht="20.399999999999999">
      <c r="B28" s="22"/>
      <c r="C28" s="23" t="s">
        <v>37</v>
      </c>
      <c r="D28" s="13" t="s">
        <v>38</v>
      </c>
      <c r="E28" s="28" t="s">
        <v>10</v>
      </c>
      <c r="F28" s="4">
        <v>15</v>
      </c>
      <c r="G28" s="82"/>
    </row>
    <row r="29" spans="2:7" s="18" customFormat="1" ht="20.399999999999999">
      <c r="B29" s="22"/>
      <c r="C29" s="23" t="s">
        <v>39</v>
      </c>
      <c r="D29" s="13" t="s">
        <v>40</v>
      </c>
      <c r="E29" s="28" t="s">
        <v>10</v>
      </c>
      <c r="F29" s="4">
        <v>15</v>
      </c>
      <c r="G29" s="82"/>
    </row>
    <row r="30" spans="2:7" s="18" customFormat="1" ht="20.399999999999999">
      <c r="B30" s="22"/>
      <c r="C30" s="23" t="s">
        <v>41</v>
      </c>
      <c r="D30" s="13" t="s">
        <v>42</v>
      </c>
      <c r="E30" s="28" t="s">
        <v>10</v>
      </c>
      <c r="F30" s="4">
        <v>15</v>
      </c>
      <c r="G30" s="82"/>
    </row>
    <row r="31" spans="2:7" s="18" customFormat="1" ht="20.399999999999999">
      <c r="B31" s="22"/>
      <c r="C31" s="23" t="s">
        <v>43</v>
      </c>
      <c r="D31" s="13" t="s">
        <v>44</v>
      </c>
      <c r="E31" s="28" t="s">
        <v>10</v>
      </c>
      <c r="F31" s="4">
        <v>15</v>
      </c>
      <c r="G31" s="82"/>
    </row>
    <row r="32" spans="2:7" s="18" customFormat="1" ht="20.399999999999999">
      <c r="B32" s="22"/>
      <c r="C32" s="23" t="s">
        <v>45</v>
      </c>
      <c r="D32" s="13" t="s">
        <v>46</v>
      </c>
      <c r="E32" s="28" t="s">
        <v>10</v>
      </c>
      <c r="F32" s="4">
        <v>15</v>
      </c>
      <c r="G32" s="82"/>
    </row>
    <row r="33" spans="2:7" s="18" customFormat="1" ht="20.399999999999999">
      <c r="B33" s="22"/>
      <c r="C33" s="23" t="s">
        <v>47</v>
      </c>
      <c r="D33" s="13" t="s">
        <v>48</v>
      </c>
      <c r="E33" s="28" t="s">
        <v>10</v>
      </c>
      <c r="F33" s="4">
        <v>15</v>
      </c>
      <c r="G33" s="82"/>
    </row>
    <row r="34" spans="2:7" s="18" customFormat="1" ht="20.399999999999999">
      <c r="B34" s="22"/>
      <c r="C34" s="23" t="s">
        <v>49</v>
      </c>
      <c r="D34" s="13" t="s">
        <v>50</v>
      </c>
      <c r="E34" s="28" t="s">
        <v>10</v>
      </c>
      <c r="F34" s="4">
        <v>15</v>
      </c>
      <c r="G34" s="82"/>
    </row>
    <row r="35" spans="2:7" s="18" customFormat="1" ht="20.399999999999999">
      <c r="B35" s="22"/>
      <c r="C35" s="23" t="s">
        <v>51</v>
      </c>
      <c r="D35" s="13" t="s">
        <v>52</v>
      </c>
      <c r="E35" s="28" t="s">
        <v>10</v>
      </c>
      <c r="F35" s="4">
        <v>15</v>
      </c>
      <c r="G35" s="82"/>
    </row>
    <row r="36" spans="2:7" s="18" customFormat="1" ht="20.399999999999999">
      <c r="B36" s="22"/>
      <c r="C36" s="23" t="s">
        <v>53</v>
      </c>
      <c r="D36" s="13" t="s">
        <v>54</v>
      </c>
      <c r="E36" s="28" t="s">
        <v>10</v>
      </c>
      <c r="F36" s="4">
        <v>15</v>
      </c>
      <c r="G36" s="82"/>
    </row>
    <row r="37" spans="2:7" s="18" customFormat="1" ht="20.399999999999999">
      <c r="B37" s="22"/>
      <c r="C37" s="23" t="s">
        <v>55</v>
      </c>
      <c r="D37" s="13" t="s">
        <v>56</v>
      </c>
      <c r="E37" s="28" t="s">
        <v>10</v>
      </c>
      <c r="F37" s="4">
        <v>15</v>
      </c>
      <c r="G37" s="82"/>
    </row>
    <row r="38" spans="2:7" s="18" customFormat="1" ht="20.399999999999999">
      <c r="B38" s="22"/>
      <c r="C38" s="23" t="s">
        <v>57</v>
      </c>
      <c r="D38" s="13" t="s">
        <v>58</v>
      </c>
      <c r="E38" s="28" t="s">
        <v>10</v>
      </c>
      <c r="F38" s="4">
        <v>15</v>
      </c>
      <c r="G38" s="82"/>
    </row>
    <row r="39" spans="2:7" s="18" customFormat="1" ht="20.399999999999999">
      <c r="B39" s="22"/>
      <c r="C39" s="23" t="s">
        <v>59</v>
      </c>
      <c r="D39" s="13" t="s">
        <v>60</v>
      </c>
      <c r="E39" s="28" t="s">
        <v>10</v>
      </c>
      <c r="F39" s="4">
        <v>15</v>
      </c>
      <c r="G39" s="82"/>
    </row>
    <row r="40" spans="2:7" s="18" customFormat="1" ht="20.399999999999999">
      <c r="B40" s="22"/>
      <c r="C40" s="23" t="s">
        <v>61</v>
      </c>
      <c r="D40" s="13" t="s">
        <v>62</v>
      </c>
      <c r="E40" s="28" t="s">
        <v>10</v>
      </c>
      <c r="F40" s="4">
        <v>15</v>
      </c>
      <c r="G40" s="82"/>
    </row>
    <row r="41" spans="2:7" s="64" customFormat="1" ht="21">
      <c r="B41" s="133" t="s">
        <v>63</v>
      </c>
      <c r="C41" s="133"/>
      <c r="D41" s="143" t="s">
        <v>64</v>
      </c>
      <c r="E41" s="144"/>
      <c r="F41" s="67"/>
      <c r="G41" s="81">
        <f>'3. Factor Económico'!$F$21</f>
        <v>0</v>
      </c>
    </row>
    <row r="42" spans="2:7" s="18" customFormat="1" ht="20.399999999999999">
      <c r="B42" s="22"/>
      <c r="C42" s="23" t="s">
        <v>65</v>
      </c>
      <c r="D42" s="13" t="s">
        <v>66</v>
      </c>
      <c r="E42" s="14" t="s">
        <v>10</v>
      </c>
      <c r="F42" s="4">
        <v>3</v>
      </c>
      <c r="G42" s="82"/>
    </row>
    <row r="43" spans="2:7" s="18" customFormat="1" ht="26.4">
      <c r="B43" s="22"/>
      <c r="C43" s="23" t="s">
        <v>67</v>
      </c>
      <c r="D43" s="13" t="s">
        <v>68</v>
      </c>
      <c r="E43" s="14" t="s">
        <v>10</v>
      </c>
      <c r="F43" s="4">
        <v>3</v>
      </c>
      <c r="G43" s="82"/>
    </row>
    <row r="44" spans="2:7" s="18" customFormat="1" ht="26.4">
      <c r="B44" s="22"/>
      <c r="C44" s="23" t="s">
        <v>69</v>
      </c>
      <c r="D44" s="13" t="s">
        <v>70</v>
      </c>
      <c r="E44" s="14" t="s">
        <v>10</v>
      </c>
      <c r="F44" s="4">
        <v>3</v>
      </c>
      <c r="G44" s="82"/>
    </row>
    <row r="45" spans="2:7" s="18" customFormat="1" ht="26.4">
      <c r="B45" s="22"/>
      <c r="C45" s="23" t="s">
        <v>71</v>
      </c>
      <c r="D45" s="13" t="s">
        <v>72</v>
      </c>
      <c r="E45" s="14" t="s">
        <v>10</v>
      </c>
      <c r="F45" s="4">
        <v>3</v>
      </c>
      <c r="G45" s="82"/>
    </row>
    <row r="46" spans="2:7" s="18" customFormat="1" ht="26.4">
      <c r="B46" s="22"/>
      <c r="C46" s="23" t="s">
        <v>73</v>
      </c>
      <c r="D46" s="13" t="s">
        <v>74</v>
      </c>
      <c r="E46" s="14" t="s">
        <v>10</v>
      </c>
      <c r="F46" s="4">
        <v>3</v>
      </c>
      <c r="G46" s="82"/>
    </row>
    <row r="47" spans="2:7" s="18" customFormat="1" ht="27" thickBot="1">
      <c r="B47" s="24"/>
      <c r="C47" s="25" t="s">
        <v>75</v>
      </c>
      <c r="D47" s="26" t="s">
        <v>76</v>
      </c>
      <c r="E47" s="27" t="s">
        <v>10</v>
      </c>
      <c r="F47" s="4">
        <v>3</v>
      </c>
      <c r="G47" s="82"/>
    </row>
    <row r="48" spans="2:7" s="18" customFormat="1" ht="20.399999999999999">
      <c r="B48" s="19"/>
      <c r="C48" s="19"/>
      <c r="D48" s="20"/>
      <c r="E48" s="21"/>
      <c r="F48" s="21"/>
      <c r="G48" s="80"/>
    </row>
    <row r="49" spans="2:7" s="18" customFormat="1" ht="21.6" thickBot="1">
      <c r="B49" s="19"/>
      <c r="C49" s="19"/>
      <c r="D49" s="71" t="s">
        <v>77</v>
      </c>
      <c r="E49" s="21"/>
      <c r="F49" s="21"/>
      <c r="G49" s="80"/>
    </row>
    <row r="50" spans="2:7" s="18" customFormat="1" ht="19.5" customHeight="1">
      <c r="B50" s="136" t="s">
        <v>4</v>
      </c>
      <c r="C50" s="137"/>
      <c r="D50" s="37" t="s">
        <v>5</v>
      </c>
      <c r="E50" s="38" t="s">
        <v>3</v>
      </c>
      <c r="F50" s="8"/>
      <c r="G50" s="8"/>
    </row>
    <row r="51" spans="2:7" s="64" customFormat="1" ht="21">
      <c r="B51" s="132" t="s">
        <v>78</v>
      </c>
      <c r="C51" s="133"/>
      <c r="D51" s="141" t="s">
        <v>79</v>
      </c>
      <c r="E51" s="142"/>
      <c r="F51" s="69"/>
      <c r="G51" s="81">
        <f>'5. Adaptación Cambio Climático'!$F$4</f>
        <v>0</v>
      </c>
    </row>
    <row r="52" spans="2:7" s="18" customFormat="1" ht="26.4">
      <c r="B52" s="39"/>
      <c r="C52" s="23" t="s">
        <v>80</v>
      </c>
      <c r="D52" s="13" t="s">
        <v>81</v>
      </c>
      <c r="E52" s="40" t="s">
        <v>82</v>
      </c>
      <c r="F52" s="21">
        <v>5</v>
      </c>
      <c r="G52" s="80"/>
    </row>
    <row r="53" spans="2:7" s="64" customFormat="1" ht="21">
      <c r="B53" s="132" t="s">
        <v>83</v>
      </c>
      <c r="C53" s="133"/>
      <c r="D53" s="130" t="s">
        <v>84</v>
      </c>
      <c r="E53" s="131"/>
      <c r="F53" s="67"/>
      <c r="G53" s="81">
        <f>'5. Adaptación Cambio Climático'!$F$6</f>
        <v>0</v>
      </c>
    </row>
    <row r="54" spans="2:7" s="18" customFormat="1" ht="26.4">
      <c r="B54" s="39"/>
      <c r="C54" s="23" t="s">
        <v>85</v>
      </c>
      <c r="D54" s="13" t="s">
        <v>86</v>
      </c>
      <c r="E54" s="40" t="s">
        <v>82</v>
      </c>
      <c r="F54" s="4">
        <v>1</v>
      </c>
      <c r="G54" s="82"/>
    </row>
    <row r="55" spans="2:7" s="18" customFormat="1" ht="20.399999999999999">
      <c r="B55" s="39"/>
      <c r="C55" s="23" t="s">
        <v>87</v>
      </c>
      <c r="D55" s="13" t="s">
        <v>88</v>
      </c>
      <c r="E55" s="40" t="s">
        <v>82</v>
      </c>
      <c r="F55" s="4">
        <v>1</v>
      </c>
      <c r="G55" s="82"/>
    </row>
    <row r="56" spans="2:7" s="18" customFormat="1" ht="20.399999999999999">
      <c r="B56" s="39"/>
      <c r="C56" s="23" t="s">
        <v>89</v>
      </c>
      <c r="D56" s="13" t="s">
        <v>90</v>
      </c>
      <c r="E56" s="40" t="s">
        <v>82</v>
      </c>
      <c r="F56" s="4">
        <v>1</v>
      </c>
      <c r="G56" s="82"/>
    </row>
    <row r="57" spans="2:7" s="18" customFormat="1" ht="20.399999999999999">
      <c r="B57" s="39"/>
      <c r="C57" s="23" t="s">
        <v>91</v>
      </c>
      <c r="D57" s="13" t="s">
        <v>92</v>
      </c>
      <c r="E57" s="40" t="s">
        <v>82</v>
      </c>
      <c r="F57" s="4">
        <v>1</v>
      </c>
      <c r="G57" s="82"/>
    </row>
    <row r="58" spans="2:7" s="18" customFormat="1" ht="20.399999999999999">
      <c r="B58" s="39"/>
      <c r="C58" s="23" t="s">
        <v>93</v>
      </c>
      <c r="D58" s="13" t="s">
        <v>94</v>
      </c>
      <c r="E58" s="40" t="s">
        <v>82</v>
      </c>
      <c r="F58" s="4">
        <v>1</v>
      </c>
      <c r="G58" s="82"/>
    </row>
    <row r="59" spans="2:7" s="18" customFormat="1" ht="20.399999999999999">
      <c r="B59" s="39"/>
      <c r="C59" s="23" t="s">
        <v>95</v>
      </c>
      <c r="D59" s="13" t="s">
        <v>96</v>
      </c>
      <c r="E59" s="40" t="s">
        <v>82</v>
      </c>
      <c r="F59" s="4">
        <v>1</v>
      </c>
      <c r="G59" s="82"/>
    </row>
    <row r="60" spans="2:7" s="64" customFormat="1" ht="21">
      <c r="B60" s="132" t="s">
        <v>97</v>
      </c>
      <c r="C60" s="138"/>
      <c r="D60" s="139" t="s">
        <v>98</v>
      </c>
      <c r="E60" s="140"/>
      <c r="F60" s="70"/>
      <c r="G60" s="81">
        <f>'5. Adaptación Cambio Climático'!$F$13</f>
        <v>0</v>
      </c>
    </row>
    <row r="61" spans="2:7" s="29" customFormat="1" ht="26.4">
      <c r="B61" s="41"/>
      <c r="C61" s="23" t="s">
        <v>99</v>
      </c>
      <c r="D61" s="35" t="s">
        <v>100</v>
      </c>
      <c r="E61" s="42" t="s">
        <v>82</v>
      </c>
      <c r="F61" s="10">
        <v>1</v>
      </c>
      <c r="G61" s="83"/>
    </row>
    <row r="62" spans="2:7" s="18" customFormat="1" ht="20.399999999999999">
      <c r="B62" s="39"/>
      <c r="C62" s="23" t="s">
        <v>101</v>
      </c>
      <c r="D62" s="43" t="s">
        <v>102</v>
      </c>
      <c r="E62" s="40" t="s">
        <v>82</v>
      </c>
      <c r="F62" s="4">
        <v>1</v>
      </c>
      <c r="G62" s="82"/>
    </row>
    <row r="63" spans="2:7" s="18" customFormat="1" ht="20.399999999999999">
      <c r="B63" s="39"/>
      <c r="C63" s="23" t="s">
        <v>103</v>
      </c>
      <c r="D63" s="30" t="s">
        <v>104</v>
      </c>
      <c r="E63" s="40" t="s">
        <v>82</v>
      </c>
      <c r="F63" s="4">
        <v>1</v>
      </c>
      <c r="G63" s="82"/>
    </row>
    <row r="64" spans="2:7" s="18" customFormat="1" ht="20.399999999999999">
      <c r="B64" s="39"/>
      <c r="C64" s="23" t="s">
        <v>105</v>
      </c>
      <c r="D64" s="13" t="s">
        <v>106</v>
      </c>
      <c r="E64" s="40" t="s">
        <v>82</v>
      </c>
      <c r="F64" s="4">
        <v>1</v>
      </c>
      <c r="G64" s="82"/>
    </row>
    <row r="65" spans="2:7" s="18" customFormat="1" ht="21" thickBot="1">
      <c r="B65" s="44"/>
      <c r="C65" s="45" t="s">
        <v>107</v>
      </c>
      <c r="D65" s="46" t="s">
        <v>108</v>
      </c>
      <c r="E65" s="47" t="s">
        <v>82</v>
      </c>
      <c r="F65" s="4">
        <v>1</v>
      </c>
      <c r="G65" s="82"/>
    </row>
    <row r="66" spans="2:7" s="18" customFormat="1" ht="20.399999999999999">
      <c r="B66" s="19"/>
      <c r="C66" s="19"/>
      <c r="D66"/>
      <c r="E66" s="21"/>
      <c r="F66" s="21"/>
      <c r="G66" s="80"/>
    </row>
    <row r="67" spans="2:7" s="18" customFormat="1" ht="21.6" thickBot="1">
      <c r="B67" s="19"/>
      <c r="C67" s="19"/>
      <c r="D67" s="71" t="s">
        <v>109</v>
      </c>
      <c r="E67" s="21"/>
      <c r="F67" s="21"/>
      <c r="G67" s="80"/>
    </row>
    <row r="68" spans="2:7" s="18" customFormat="1" ht="19.5" customHeight="1">
      <c r="B68" s="136" t="s">
        <v>4</v>
      </c>
      <c r="C68" s="137"/>
      <c r="D68" s="37" t="s">
        <v>5</v>
      </c>
      <c r="E68" s="38" t="s">
        <v>3</v>
      </c>
      <c r="F68" s="8"/>
      <c r="G68" s="8"/>
    </row>
    <row r="69" spans="2:7" s="64" customFormat="1" ht="21">
      <c r="B69" s="132" t="s">
        <v>110</v>
      </c>
      <c r="C69" s="133"/>
      <c r="D69" s="130" t="s">
        <v>111</v>
      </c>
      <c r="E69" s="131"/>
      <c r="F69" s="67"/>
      <c r="G69" s="81">
        <f>'8. Igualdad Género'!$F$4</f>
        <v>0</v>
      </c>
    </row>
    <row r="70" spans="2:7" s="18" customFormat="1" ht="20.399999999999999">
      <c r="B70" s="48"/>
      <c r="C70" s="23" t="s">
        <v>112</v>
      </c>
      <c r="D70" s="13" t="s">
        <v>113</v>
      </c>
      <c r="E70" s="40" t="s">
        <v>10</v>
      </c>
      <c r="F70" s="4">
        <v>3</v>
      </c>
      <c r="G70" s="82"/>
    </row>
    <row r="71" spans="2:7" s="18" customFormat="1" ht="20.399999999999999">
      <c r="B71" s="49"/>
      <c r="C71" s="23" t="s">
        <v>114</v>
      </c>
      <c r="D71" s="31" t="s">
        <v>115</v>
      </c>
      <c r="E71" s="40" t="s">
        <v>10</v>
      </c>
      <c r="F71" s="4">
        <v>3</v>
      </c>
      <c r="G71" s="82"/>
    </row>
    <row r="72" spans="2:7" s="18" customFormat="1" ht="20.399999999999999">
      <c r="B72" s="49"/>
      <c r="C72" s="23" t="s">
        <v>116</v>
      </c>
      <c r="D72" s="13" t="s">
        <v>117</v>
      </c>
      <c r="E72" s="40" t="s">
        <v>10</v>
      </c>
      <c r="F72" s="4">
        <v>3</v>
      </c>
      <c r="G72" s="82"/>
    </row>
    <row r="73" spans="2:7" s="18" customFormat="1" ht="20.399999999999999">
      <c r="B73" s="49"/>
      <c r="C73" s="23" t="s">
        <v>118</v>
      </c>
      <c r="D73" s="13" t="s">
        <v>119</v>
      </c>
      <c r="E73" s="40" t="s">
        <v>10</v>
      </c>
      <c r="F73" s="4">
        <v>3</v>
      </c>
      <c r="G73" s="82"/>
    </row>
    <row r="74" spans="2:7" s="18" customFormat="1" ht="20.399999999999999">
      <c r="B74" s="50"/>
      <c r="C74" s="23" t="s">
        <v>120</v>
      </c>
      <c r="D74" s="13" t="s">
        <v>121</v>
      </c>
      <c r="E74" s="40" t="s">
        <v>10</v>
      </c>
      <c r="F74" s="4">
        <v>3</v>
      </c>
      <c r="G74" s="82"/>
    </row>
    <row r="75" spans="2:7" s="18" customFormat="1" ht="20.399999999999999">
      <c r="B75" s="51"/>
      <c r="C75" s="23" t="s">
        <v>122</v>
      </c>
      <c r="D75" s="13" t="s">
        <v>123</v>
      </c>
      <c r="E75" s="40" t="s">
        <v>82</v>
      </c>
      <c r="F75" s="4">
        <v>3</v>
      </c>
      <c r="G75" s="82"/>
    </row>
    <row r="76" spans="2:7" s="18" customFormat="1" ht="20.399999999999999">
      <c r="B76" s="51"/>
      <c r="C76" s="23" t="s">
        <v>124</v>
      </c>
      <c r="D76" s="13" t="s">
        <v>125</v>
      </c>
      <c r="E76" s="40" t="s">
        <v>82</v>
      </c>
      <c r="F76" s="4">
        <v>3</v>
      </c>
      <c r="G76" s="82"/>
    </row>
    <row r="77" spans="2:7" s="18" customFormat="1" ht="21" thickBot="1">
      <c r="B77" s="52"/>
      <c r="C77" s="45" t="s">
        <v>126</v>
      </c>
      <c r="D77" s="46" t="s">
        <v>127</v>
      </c>
      <c r="E77" s="47" t="s">
        <v>82</v>
      </c>
      <c r="F77" s="4">
        <v>3</v>
      </c>
      <c r="G77" s="82"/>
    </row>
    <row r="78" spans="2:7" s="18" customFormat="1" ht="20.399999999999999">
      <c r="B78" s="19"/>
      <c r="C78" s="19"/>
      <c r="D78"/>
      <c r="E78" s="21"/>
      <c r="F78" s="21"/>
      <c r="G78" s="80"/>
    </row>
    <row r="79" spans="2:7" s="18" customFormat="1" ht="21.6" thickBot="1">
      <c r="B79" s="19"/>
      <c r="C79" s="19"/>
      <c r="D79" s="71" t="s">
        <v>128</v>
      </c>
      <c r="E79" s="21"/>
      <c r="F79" s="21"/>
      <c r="G79" s="80"/>
    </row>
    <row r="80" spans="2:7" s="18" customFormat="1" ht="19.5" customHeight="1">
      <c r="B80" s="136" t="s">
        <v>4</v>
      </c>
      <c r="C80" s="137"/>
      <c r="D80" s="37" t="s">
        <v>5</v>
      </c>
      <c r="E80" s="38" t="s">
        <v>3</v>
      </c>
      <c r="F80" s="8"/>
      <c r="G80" s="8"/>
    </row>
    <row r="81" spans="2:7" s="64" customFormat="1" ht="21">
      <c r="B81" s="128" t="s">
        <v>129</v>
      </c>
      <c r="C81" s="129"/>
      <c r="D81" s="130" t="s">
        <v>130</v>
      </c>
      <c r="E81" s="131"/>
      <c r="F81" s="67"/>
      <c r="G81" s="81">
        <f>'10. Juventud Rural'!$F$4</f>
        <v>0</v>
      </c>
    </row>
    <row r="82" spans="2:7" s="18" customFormat="1" ht="20.399999999999999">
      <c r="B82" s="51"/>
      <c r="C82" s="12" t="s">
        <v>131</v>
      </c>
      <c r="D82" s="13" t="s">
        <v>170</v>
      </c>
      <c r="E82" s="40" t="s">
        <v>10</v>
      </c>
      <c r="F82" s="4">
        <v>3</v>
      </c>
      <c r="G82" s="82"/>
    </row>
    <row r="83" spans="2:7" s="18" customFormat="1" ht="20.399999999999999">
      <c r="B83" s="51"/>
      <c r="C83" s="12" t="s">
        <v>132</v>
      </c>
      <c r="D83" s="13" t="s">
        <v>169</v>
      </c>
      <c r="E83" s="40" t="s">
        <v>10</v>
      </c>
      <c r="F83" s="4">
        <v>3</v>
      </c>
      <c r="G83" s="82"/>
    </row>
    <row r="84" spans="2:7" s="18" customFormat="1" ht="20.399999999999999">
      <c r="B84" s="51"/>
      <c r="C84" s="12" t="s">
        <v>134</v>
      </c>
      <c r="D84" s="13" t="s">
        <v>133</v>
      </c>
      <c r="E84" s="40" t="s">
        <v>10</v>
      </c>
      <c r="F84" s="4">
        <v>3</v>
      </c>
      <c r="G84" s="82"/>
    </row>
    <row r="85" spans="2:7" s="18" customFormat="1" ht="20.399999999999999">
      <c r="B85" s="51"/>
      <c r="C85" s="12" t="s">
        <v>136</v>
      </c>
      <c r="D85" s="13" t="s">
        <v>135</v>
      </c>
      <c r="E85" s="40" t="s">
        <v>10</v>
      </c>
      <c r="F85" s="4">
        <v>3</v>
      </c>
      <c r="G85" s="82"/>
    </row>
    <row r="86" spans="2:7" s="18" customFormat="1" ht="20.399999999999999">
      <c r="B86" s="50"/>
      <c r="C86" s="12" t="s">
        <v>138</v>
      </c>
      <c r="D86" s="13" t="s">
        <v>137</v>
      </c>
      <c r="E86" s="40" t="s">
        <v>82</v>
      </c>
      <c r="F86" s="4">
        <v>3</v>
      </c>
      <c r="G86" s="82"/>
    </row>
    <row r="87" spans="2:7" s="18" customFormat="1" ht="20.399999999999999">
      <c r="B87" s="51"/>
      <c r="C87" s="12" t="s">
        <v>140</v>
      </c>
      <c r="D87" s="13" t="s">
        <v>139</v>
      </c>
      <c r="E87" s="40" t="s">
        <v>82</v>
      </c>
      <c r="F87" s="4">
        <v>3</v>
      </c>
      <c r="G87" s="82"/>
    </row>
    <row r="88" spans="2:7" s="18" customFormat="1" ht="21" thickBot="1">
      <c r="B88" s="53"/>
      <c r="C88" s="54" t="s">
        <v>179</v>
      </c>
      <c r="D88" s="46" t="s">
        <v>141</v>
      </c>
      <c r="E88" s="47" t="s">
        <v>10</v>
      </c>
      <c r="F88" s="4">
        <v>3</v>
      </c>
      <c r="G88" s="82"/>
    </row>
    <row r="89" spans="2:7" s="18" customFormat="1" ht="20.399999999999999">
      <c r="B89" s="19"/>
      <c r="C89" s="19"/>
      <c r="D89"/>
      <c r="E89" s="21"/>
      <c r="F89" s="21"/>
      <c r="G89" s="80"/>
    </row>
    <row r="90" spans="2:7" s="18" customFormat="1" ht="21.6" thickBot="1">
      <c r="B90" s="19"/>
      <c r="C90" s="19"/>
      <c r="D90" s="71" t="s">
        <v>142</v>
      </c>
      <c r="E90" s="21"/>
      <c r="F90" s="21"/>
      <c r="G90" s="80"/>
    </row>
    <row r="91" spans="2:7" s="18" customFormat="1" ht="19.5" customHeight="1">
      <c r="B91" s="136" t="s">
        <v>4</v>
      </c>
      <c r="C91" s="137"/>
      <c r="D91" s="37" t="s">
        <v>5</v>
      </c>
      <c r="E91" s="38" t="s">
        <v>3</v>
      </c>
      <c r="F91" s="8"/>
      <c r="G91" s="8"/>
    </row>
    <row r="92" spans="2:7" s="64" customFormat="1" ht="21">
      <c r="B92" s="128" t="s">
        <v>143</v>
      </c>
      <c r="C92" s="129"/>
      <c r="D92" s="130" t="s">
        <v>144</v>
      </c>
      <c r="E92" s="131"/>
      <c r="F92" s="67"/>
      <c r="G92" s="81">
        <f>'11. Innovación'!$F$4</f>
        <v>0</v>
      </c>
    </row>
    <row r="93" spans="2:7" s="18" customFormat="1" ht="20.399999999999999">
      <c r="B93" s="22"/>
      <c r="C93" s="23" t="s">
        <v>145</v>
      </c>
      <c r="D93" s="13" t="s">
        <v>146</v>
      </c>
      <c r="E93" s="28" t="s">
        <v>82</v>
      </c>
      <c r="F93" s="4">
        <v>5</v>
      </c>
      <c r="G93" s="82"/>
    </row>
    <row r="94" spans="2:7" s="18" customFormat="1" ht="20.399999999999999">
      <c r="B94" s="22"/>
      <c r="C94" s="23" t="s">
        <v>147</v>
      </c>
      <c r="D94" s="13" t="s">
        <v>148</v>
      </c>
      <c r="E94" s="28" t="s">
        <v>82</v>
      </c>
      <c r="F94" s="4">
        <v>5</v>
      </c>
      <c r="G94" s="82"/>
    </row>
    <row r="95" spans="2:7" s="18" customFormat="1" ht="21" thickBot="1">
      <c r="B95" s="32"/>
      <c r="C95" s="33" t="s">
        <v>149</v>
      </c>
      <c r="D95" s="26" t="s">
        <v>150</v>
      </c>
      <c r="E95" s="34" t="s">
        <v>82</v>
      </c>
      <c r="F95" s="4">
        <v>5</v>
      </c>
      <c r="G95" s="82"/>
    </row>
    <row r="96" spans="2:7" s="18" customFormat="1" ht="20.399999999999999">
      <c r="B96" s="19"/>
      <c r="C96" s="19"/>
      <c r="D96"/>
      <c r="E96" s="21"/>
      <c r="F96" s="21"/>
      <c r="G96" s="80"/>
    </row>
    <row r="97" spans="2:7" s="18" customFormat="1" ht="21.6" thickBot="1">
      <c r="B97" s="19"/>
      <c r="C97" s="19"/>
      <c r="D97" s="71" t="s">
        <v>151</v>
      </c>
      <c r="E97" s="21"/>
      <c r="F97" s="21"/>
      <c r="G97" s="80"/>
    </row>
    <row r="98" spans="2:7" s="18" customFormat="1" ht="19.5" customHeight="1">
      <c r="B98" s="136" t="s">
        <v>4</v>
      </c>
      <c r="C98" s="137"/>
      <c r="D98" s="37" t="s">
        <v>5</v>
      </c>
      <c r="E98" s="38" t="s">
        <v>3</v>
      </c>
      <c r="F98" s="8"/>
      <c r="G98" s="8"/>
    </row>
    <row r="99" spans="2:7" s="64" customFormat="1" ht="21">
      <c r="B99" s="128" t="s">
        <v>152</v>
      </c>
      <c r="C99" s="129"/>
      <c r="D99" s="130" t="s">
        <v>153</v>
      </c>
      <c r="E99" s="131"/>
      <c r="F99" s="67"/>
      <c r="G99" s="81">
        <f>'13. Perfil Solicitante'!$F$4</f>
        <v>0</v>
      </c>
    </row>
    <row r="100" spans="2:7" s="18" customFormat="1" ht="20.399999999999999">
      <c r="B100" s="51"/>
      <c r="C100" s="23" t="s">
        <v>154</v>
      </c>
      <c r="D100" s="13" t="s">
        <v>155</v>
      </c>
      <c r="E100" s="40" t="s">
        <v>82</v>
      </c>
      <c r="F100" s="4">
        <v>1</v>
      </c>
      <c r="G100" s="82"/>
    </row>
    <row r="101" spans="2:7" s="18" customFormat="1" ht="20.399999999999999">
      <c r="B101" s="51"/>
      <c r="C101" s="23" t="s">
        <v>156</v>
      </c>
      <c r="D101" s="13" t="s">
        <v>157</v>
      </c>
      <c r="E101" s="40" t="s">
        <v>82</v>
      </c>
      <c r="F101" s="4">
        <v>1</v>
      </c>
      <c r="G101" s="82"/>
    </row>
    <row r="102" spans="2:7" s="18" customFormat="1" ht="20.399999999999999">
      <c r="B102" s="51"/>
      <c r="C102" s="23" t="s">
        <v>158</v>
      </c>
      <c r="D102" s="13" t="s">
        <v>159</v>
      </c>
      <c r="E102" s="40" t="s">
        <v>82</v>
      </c>
      <c r="F102" s="4">
        <v>5</v>
      </c>
      <c r="G102" s="82"/>
    </row>
    <row r="103" spans="2:7" s="64" customFormat="1" ht="21">
      <c r="B103" s="132" t="s">
        <v>160</v>
      </c>
      <c r="C103" s="133"/>
      <c r="D103" s="130" t="s">
        <v>161</v>
      </c>
      <c r="E103" s="131"/>
      <c r="F103" s="67"/>
      <c r="G103" s="81">
        <f>'13. Perfil Solicitante'!$F$8</f>
        <v>0</v>
      </c>
    </row>
    <row r="104" spans="2:7" s="18" customFormat="1" ht="20.399999999999999">
      <c r="B104" s="51"/>
      <c r="C104" s="23" t="s">
        <v>162</v>
      </c>
      <c r="D104" s="13" t="s">
        <v>163</v>
      </c>
      <c r="E104" s="40" t="s">
        <v>10</v>
      </c>
      <c r="F104" s="4">
        <v>20</v>
      </c>
      <c r="G104" s="82"/>
    </row>
    <row r="105" spans="2:7" s="18" customFormat="1" ht="20.399999999999999">
      <c r="B105" s="51"/>
      <c r="C105" s="23" t="s">
        <v>164</v>
      </c>
      <c r="D105" s="13" t="s">
        <v>165</v>
      </c>
      <c r="E105" s="40" t="s">
        <v>10</v>
      </c>
      <c r="F105" s="4">
        <v>10</v>
      </c>
      <c r="G105" s="82"/>
    </row>
    <row r="106" spans="2:7" s="18" customFormat="1" ht="21" thickBot="1">
      <c r="B106" s="53"/>
      <c r="C106" s="45" t="s">
        <v>166</v>
      </c>
      <c r="D106" s="46" t="s">
        <v>167</v>
      </c>
      <c r="E106" s="47" t="s">
        <v>82</v>
      </c>
      <c r="F106" s="4">
        <v>5</v>
      </c>
      <c r="G106" s="82"/>
    </row>
    <row r="107" spans="2:7" s="18" customFormat="1">
      <c r="B107" s="19"/>
      <c r="C107" s="19"/>
      <c r="D107"/>
      <c r="E107" s="21"/>
      <c r="F107" s="21"/>
      <c r="G107" s="4"/>
    </row>
    <row r="108" spans="2:7">
      <c r="B108" s="16"/>
      <c r="C108" s="16"/>
      <c r="D108" s="20"/>
      <c r="E108" s="17"/>
      <c r="F108" s="17"/>
    </row>
    <row r="109" spans="2:7" s="57" customFormat="1" ht="17.399999999999999">
      <c r="B109" s="58"/>
      <c r="C109" s="58"/>
      <c r="D109" s="59" t="s">
        <v>171</v>
      </c>
      <c r="E109" s="60"/>
      <c r="F109" s="60"/>
      <c r="G109" s="61">
        <v>100</v>
      </c>
    </row>
    <row r="110" spans="2:7">
      <c r="B110" s="16"/>
      <c r="C110" s="16"/>
      <c r="D110" s="20"/>
      <c r="E110" s="17"/>
      <c r="F110" s="17"/>
    </row>
    <row r="111" spans="2:7" ht="21">
      <c r="B111" s="16"/>
      <c r="C111" s="16"/>
      <c r="D111" s="76" t="s">
        <v>176</v>
      </c>
      <c r="E111" s="71"/>
      <c r="F111" s="71"/>
      <c r="G111" s="77">
        <f>IF((G8+G11+G17+G24+G41+G51+G53+G60+G69+G81+G92+G99+G103)&gt;100,100,(G8+G11+G17+G24+G41+G51+G53+G60+G69+G81+G92+G99+G103))</f>
        <v>0</v>
      </c>
    </row>
    <row r="112" spans="2:7">
      <c r="B112" s="16"/>
      <c r="C112" s="16"/>
      <c r="D112" s="20"/>
      <c r="E112" s="17"/>
      <c r="F112" s="17"/>
    </row>
    <row r="113" spans="2:7" s="57" customFormat="1" ht="17.399999999999999">
      <c r="B113" s="58"/>
      <c r="C113" s="58"/>
      <c r="D113" s="59" t="s">
        <v>172</v>
      </c>
      <c r="E113" s="60"/>
      <c r="F113" s="60"/>
      <c r="G113" s="61">
        <v>60</v>
      </c>
    </row>
    <row r="114" spans="2:7" ht="14.4" thickBot="1">
      <c r="B114" s="16"/>
      <c r="C114" s="16"/>
      <c r="D114" s="20"/>
      <c r="E114" s="17"/>
      <c r="F114" s="17"/>
    </row>
    <row r="115" spans="2:7" s="57" customFormat="1" ht="18" thickBot="1">
      <c r="B115" s="58"/>
      <c r="C115" s="58"/>
      <c r="D115" s="59" t="s">
        <v>173</v>
      </c>
      <c r="E115" s="60"/>
      <c r="F115" s="60"/>
      <c r="G115" s="62" t="str">
        <f>IF(G111&gt;G113,"SI","NO")</f>
        <v>NO</v>
      </c>
    </row>
    <row r="116" spans="2:7">
      <c r="B116" s="16"/>
      <c r="C116" s="16"/>
      <c r="D116" s="20"/>
      <c r="E116" s="17"/>
      <c r="F116" s="17"/>
    </row>
    <row r="117" spans="2:7">
      <c r="B117" s="16"/>
      <c r="C117" s="16"/>
      <c r="D117" s="20"/>
      <c r="E117" s="17"/>
      <c r="F117" s="17"/>
    </row>
  </sheetData>
  <sheetProtection algorithmName="SHA-512" hashValue="hSxKdYPWAo2gJrcq1pqwsM5Cemzi4I5SVOtywTpB/MTLh8yssWe4vWRzjflw6Ya5IJGa/+o08Gc9qjTP8KibEA==" saltValue="yCQrueUorqlvYt9Jr/FAag==" spinCount="100000" sheet="1" objects="1" scenarios="1"/>
  <mergeCells count="37">
    <mergeCell ref="A3:G4"/>
    <mergeCell ref="B7:C7"/>
    <mergeCell ref="B8:C8"/>
    <mergeCell ref="D8:E8"/>
    <mergeCell ref="B11:C11"/>
    <mergeCell ref="D11:E11"/>
    <mergeCell ref="B16:C16"/>
    <mergeCell ref="B17:C17"/>
    <mergeCell ref="D17:E17"/>
    <mergeCell ref="B23:C23"/>
    <mergeCell ref="B24:C24"/>
    <mergeCell ref="D24:E24"/>
    <mergeCell ref="D69:E69"/>
    <mergeCell ref="B80:C80"/>
    <mergeCell ref="B41:C41"/>
    <mergeCell ref="B50:C50"/>
    <mergeCell ref="B51:C51"/>
    <mergeCell ref="D51:E51"/>
    <mergeCell ref="B53:C53"/>
    <mergeCell ref="D53:E53"/>
    <mergeCell ref="D41:E41"/>
    <mergeCell ref="B99:C99"/>
    <mergeCell ref="D99:E99"/>
    <mergeCell ref="B103:C103"/>
    <mergeCell ref="D103:E103"/>
    <mergeCell ref="A2:G2"/>
    <mergeCell ref="F6:G6"/>
    <mergeCell ref="B81:C81"/>
    <mergeCell ref="D81:E81"/>
    <mergeCell ref="B91:C91"/>
    <mergeCell ref="B92:C92"/>
    <mergeCell ref="D92:E92"/>
    <mergeCell ref="B98:C98"/>
    <mergeCell ref="B60:C60"/>
    <mergeCell ref="D60:E60"/>
    <mergeCell ref="B68:C68"/>
    <mergeCell ref="B69:C69"/>
  </mergeCells>
  <phoneticPr fontId="18" type="noConversion"/>
  <printOptions horizontalCentered="1"/>
  <pageMargins left="0.11811023622047245" right="0.11811023622047245" top="0.55118110236220474" bottom="0.55118110236220474" header="0.11811023622047245" footer="0.31496062992125984"/>
  <pageSetup paperSize="9" scale="58" fitToHeight="0" orientation="portrait" r:id="rId1"/>
  <headerFooter>
    <oddHeader>&amp;R&amp;G</oddHeader>
    <oddFooter>&amp;C&amp;G</oddFooter>
  </headerFooter>
  <rowBreaks count="1" manualBreakCount="1">
    <brk id="59"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B2:H9"/>
  <sheetViews>
    <sheetView topLeftCell="A4" workbookViewId="0">
      <selection activeCell="C9" sqref="C9"/>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2:8" ht="25.2" thickBot="1">
      <c r="C2" s="65" t="s">
        <v>2</v>
      </c>
      <c r="D2" s="5"/>
      <c r="E2" s="111"/>
      <c r="F2" s="110" t="s">
        <v>195</v>
      </c>
    </row>
    <row r="3" spans="2:8" ht="19.5" customHeight="1">
      <c r="B3" s="97" t="s">
        <v>4</v>
      </c>
      <c r="C3" s="37" t="s">
        <v>5</v>
      </c>
      <c r="D3" s="38" t="s">
        <v>3</v>
      </c>
      <c r="E3" s="8"/>
      <c r="F3" s="8"/>
    </row>
    <row r="4" spans="2:8" ht="21">
      <c r="B4" s="99" t="s">
        <v>6</v>
      </c>
      <c r="C4" s="130" t="s">
        <v>7</v>
      </c>
      <c r="D4" s="131"/>
      <c r="E4" s="66"/>
      <c r="F4" s="78">
        <f>IF(SUMIF(F5:F6,1,E5:E6)&gt;10,10,SUMIF(F5:F6,1,E5:E6))</f>
        <v>0</v>
      </c>
    </row>
    <row r="5" spans="2:8" ht="26.4">
      <c r="B5" s="100" t="s">
        <v>8</v>
      </c>
      <c r="C5" s="13" t="s">
        <v>9</v>
      </c>
      <c r="D5" s="84" t="s">
        <v>10</v>
      </c>
      <c r="E5" s="10">
        <v>10</v>
      </c>
      <c r="F5" s="112">
        <v>2</v>
      </c>
      <c r="H5" t="s">
        <v>174</v>
      </c>
    </row>
    <row r="6" spans="2:8" ht="26.4">
      <c r="B6" s="100" t="s">
        <v>11</v>
      </c>
      <c r="C6" s="13" t="s">
        <v>12</v>
      </c>
      <c r="D6" s="84" t="s">
        <v>10</v>
      </c>
      <c r="E6" s="10">
        <v>5</v>
      </c>
      <c r="F6" s="112">
        <v>2</v>
      </c>
      <c r="H6" t="s">
        <v>175</v>
      </c>
    </row>
    <row r="7" spans="2:8" ht="21">
      <c r="B7" s="99" t="s">
        <v>13</v>
      </c>
      <c r="C7" s="130" t="s">
        <v>14</v>
      </c>
      <c r="D7" s="131"/>
      <c r="E7" s="66"/>
      <c r="F7" s="78">
        <f>IF(SUMIF(F8:F9,1,E8:E9)&gt;5,5,SUMIF(F8:F9,1,E8:E9))</f>
        <v>0</v>
      </c>
    </row>
    <row r="8" spans="2:8" ht="26.4">
      <c r="B8" s="100" t="s">
        <v>15</v>
      </c>
      <c r="C8" s="13" t="s">
        <v>16</v>
      </c>
      <c r="D8" s="84" t="s">
        <v>10</v>
      </c>
      <c r="E8" s="10">
        <v>5</v>
      </c>
      <c r="F8" s="113">
        <v>2</v>
      </c>
    </row>
    <row r="9" spans="2:8" ht="27" thickBot="1">
      <c r="B9" s="101" t="s">
        <v>17</v>
      </c>
      <c r="C9" s="46" t="s">
        <v>18</v>
      </c>
      <c r="D9" s="86" t="s">
        <v>10</v>
      </c>
      <c r="E9" s="10">
        <v>5</v>
      </c>
      <c r="F9" s="113">
        <v>2</v>
      </c>
    </row>
  </sheetData>
  <sheetProtection algorithmName="SHA-512" hashValue="l4eCvi+I54/7c0vR7MRHqqVK2dCC5VZmZpe7fUiKxJRM75sd4zB3bZnD8tMbd6Lrlu0RVYgafnheKtGt1vVNqA==" saltValue="DIt6eiMqLwzPr7TKl8iHnQ==" spinCount="100000" sheet="1" objects="1" scenarios="1"/>
  <mergeCells count="2">
    <mergeCell ref="C4:D4"/>
    <mergeCell ref="C7:D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22860</xdr:colOff>
                    <xdr:row>8</xdr:row>
                    <xdr:rowOff>0</xdr:rowOff>
                  </from>
                  <to>
                    <xdr:col>5</xdr:col>
                    <xdr:colOff>723900</xdr:colOff>
                    <xdr:row>8</xdr:row>
                    <xdr:rowOff>289560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22860</xdr:colOff>
                    <xdr:row>7</xdr:row>
                    <xdr:rowOff>7620</xdr:rowOff>
                  </from>
                  <to>
                    <xdr:col>5</xdr:col>
                    <xdr:colOff>723900</xdr:colOff>
                    <xdr:row>7</xdr:row>
                    <xdr:rowOff>297180</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22860</xdr:colOff>
                    <xdr:row>5</xdr:row>
                    <xdr:rowOff>7620</xdr:rowOff>
                  </from>
                  <to>
                    <xdr:col>5</xdr:col>
                    <xdr:colOff>723900</xdr:colOff>
                    <xdr:row>5</xdr:row>
                    <xdr:rowOff>297180</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22860</xdr:colOff>
                    <xdr:row>4</xdr:row>
                    <xdr:rowOff>22860</xdr:rowOff>
                  </from>
                  <to>
                    <xdr:col>5</xdr:col>
                    <xdr:colOff>723900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B2:H14"/>
  <sheetViews>
    <sheetView workbookViewId="0">
      <selection activeCell="C4" sqref="C4:D4"/>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2:8" ht="25.2" thickBot="1">
      <c r="B2" s="16"/>
      <c r="C2" s="71" t="s">
        <v>19</v>
      </c>
      <c r="D2" s="5"/>
      <c r="E2" s="107"/>
      <c r="F2" s="110" t="s">
        <v>195</v>
      </c>
    </row>
    <row r="3" spans="2:8" ht="19.5" customHeight="1">
      <c r="B3" s="72" t="s">
        <v>4</v>
      </c>
      <c r="C3" s="6" t="s">
        <v>5</v>
      </c>
      <c r="D3" s="7" t="s">
        <v>3</v>
      </c>
      <c r="E3" s="8"/>
      <c r="F3" s="109"/>
    </row>
    <row r="4" spans="2:8" ht="21">
      <c r="B4" s="90" t="s">
        <v>20</v>
      </c>
      <c r="C4" s="130" t="s">
        <v>21</v>
      </c>
      <c r="D4" s="130"/>
      <c r="E4" s="67"/>
      <c r="F4" s="78">
        <f>IF(SUMIF(F5:F7,1,E5:E7)&gt;20,20,SUMIF(F5:F7,1,E5:E7))</f>
        <v>0</v>
      </c>
    </row>
    <row r="5" spans="2:8" ht="24.75" customHeight="1">
      <c r="B5" s="87" t="s">
        <v>22</v>
      </c>
      <c r="C5" s="13" t="s">
        <v>202</v>
      </c>
      <c r="D5" s="28" t="s">
        <v>10</v>
      </c>
      <c r="E5" s="4">
        <v>12</v>
      </c>
      <c r="F5" s="108">
        <v>2</v>
      </c>
      <c r="G5" s="152" t="s">
        <v>197</v>
      </c>
      <c r="H5" t="s">
        <v>177</v>
      </c>
    </row>
    <row r="6" spans="2:8" ht="24.75" customHeight="1">
      <c r="B6" s="88" t="s">
        <v>24</v>
      </c>
      <c r="C6" s="13" t="s">
        <v>203</v>
      </c>
      <c r="D6" s="28" t="s">
        <v>10</v>
      </c>
      <c r="E6" s="4">
        <v>15</v>
      </c>
      <c r="F6" s="108">
        <v>2</v>
      </c>
      <c r="G6" s="152"/>
      <c r="H6" t="s">
        <v>175</v>
      </c>
    </row>
    <row r="7" spans="2:8" ht="24.75" customHeight="1" thickBot="1">
      <c r="B7" s="89" t="s">
        <v>26</v>
      </c>
      <c r="C7" s="26" t="s">
        <v>204</v>
      </c>
      <c r="D7" s="34" t="s">
        <v>10</v>
      </c>
      <c r="E7" s="4">
        <v>20</v>
      </c>
      <c r="F7" s="108">
        <v>2</v>
      </c>
      <c r="G7" s="152"/>
    </row>
    <row r="10" spans="2:8" ht="27.6">
      <c r="B10" s="104" t="s">
        <v>188</v>
      </c>
      <c r="C10" s="105" t="s">
        <v>184</v>
      </c>
      <c r="D10" s="105" t="s">
        <v>185</v>
      </c>
    </row>
    <row r="11" spans="2:8" ht="41.4">
      <c r="B11" s="103" t="s">
        <v>187</v>
      </c>
      <c r="C11" s="102" t="s">
        <v>186</v>
      </c>
      <c r="D11" s="106" t="b">
        <v>0</v>
      </c>
    </row>
    <row r="12" spans="2:8" ht="27.6">
      <c r="B12" s="103" t="s">
        <v>190</v>
      </c>
      <c r="C12" s="102" t="s">
        <v>189</v>
      </c>
      <c r="D12" s="106" t="b">
        <v>0</v>
      </c>
    </row>
    <row r="13" spans="2:8" ht="19.5" customHeight="1">
      <c r="B13" s="103" t="s">
        <v>192</v>
      </c>
      <c r="C13" s="102" t="s">
        <v>191</v>
      </c>
      <c r="D13" s="106" t="b">
        <v>0</v>
      </c>
    </row>
    <row r="14" spans="2:8" ht="27.6">
      <c r="B14" s="103" t="s">
        <v>194</v>
      </c>
      <c r="C14" s="102" t="s">
        <v>193</v>
      </c>
      <c r="D14" s="106" t="b">
        <v>0</v>
      </c>
    </row>
  </sheetData>
  <sheetProtection algorithmName="SHA-512" hashValue="7oZVG7YsQhLY7nvaERVDCgJqQeoRv3Png08/uH6DRbwvWUDqypQwbDD0nDBkYzCMeuay09PFdQ8dPum7GrJc8Q==" saltValue="y0Sqjf2QfJQ5frI1XgFwvA=="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22860</xdr:colOff>
                    <xdr:row>4</xdr:row>
                    <xdr:rowOff>22860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22860</xdr:colOff>
                    <xdr:row>5</xdr:row>
                    <xdr:rowOff>22860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22860</xdr:colOff>
                    <xdr:row>6</xdr:row>
                    <xdr:rowOff>22860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pageSetUpPr fitToPage="1"/>
  </sheetPr>
  <dimension ref="B2:I27"/>
  <sheetViews>
    <sheetView workbookViewId="0">
      <selection activeCell="C38" sqref="C38"/>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9" max="9" width="0" hidden="1" customWidth="1"/>
  </cols>
  <sheetData>
    <row r="2" spans="2:9" ht="25.2" thickBot="1">
      <c r="B2" s="19"/>
      <c r="C2" s="71" t="s">
        <v>28</v>
      </c>
      <c r="D2" s="5"/>
      <c r="F2" s="110" t="s">
        <v>195</v>
      </c>
    </row>
    <row r="3" spans="2:9" ht="19.5" customHeight="1">
      <c r="B3" s="73" t="s">
        <v>4</v>
      </c>
      <c r="C3" s="37" t="s">
        <v>5</v>
      </c>
      <c r="D3" s="38" t="s">
        <v>3</v>
      </c>
      <c r="E3" s="8"/>
      <c r="F3" s="8"/>
    </row>
    <row r="4" spans="2:9" ht="26.25" customHeight="1">
      <c r="B4" s="74" t="s">
        <v>29</v>
      </c>
      <c r="C4" s="143" t="s">
        <v>30</v>
      </c>
      <c r="D4" s="153"/>
      <c r="E4" s="68"/>
      <c r="F4" s="78">
        <f>IF(SUMIF(F5:F20,1,E5:E20)&gt;15,15,SUMIF(F5:F20,1,E5:E20))</f>
        <v>0</v>
      </c>
    </row>
    <row r="5" spans="2:9" ht="21.75" customHeight="1">
      <c r="B5" s="49" t="s">
        <v>31</v>
      </c>
      <c r="C5" s="13" t="s">
        <v>32</v>
      </c>
      <c r="D5" s="40" t="s">
        <v>10</v>
      </c>
      <c r="E5" s="4">
        <v>15</v>
      </c>
      <c r="F5" s="114">
        <v>2</v>
      </c>
      <c r="I5" t="s">
        <v>177</v>
      </c>
    </row>
    <row r="6" spans="2:9" ht="21.75" customHeight="1">
      <c r="B6" s="49" t="s">
        <v>33</v>
      </c>
      <c r="C6" s="13" t="s">
        <v>34</v>
      </c>
      <c r="D6" s="40" t="s">
        <v>10</v>
      </c>
      <c r="E6" s="4">
        <v>15</v>
      </c>
      <c r="F6" s="114">
        <v>2</v>
      </c>
      <c r="I6" t="s">
        <v>175</v>
      </c>
    </row>
    <row r="7" spans="2:9" ht="26.4">
      <c r="B7" s="49" t="s">
        <v>35</v>
      </c>
      <c r="C7" s="13" t="s">
        <v>36</v>
      </c>
      <c r="D7" s="40" t="s">
        <v>10</v>
      </c>
      <c r="E7" s="4">
        <v>15</v>
      </c>
      <c r="F7" s="114">
        <v>2</v>
      </c>
    </row>
    <row r="8" spans="2:9" ht="21.75" customHeight="1">
      <c r="B8" s="49" t="s">
        <v>37</v>
      </c>
      <c r="C8" s="13" t="s">
        <v>38</v>
      </c>
      <c r="D8" s="40" t="s">
        <v>10</v>
      </c>
      <c r="E8" s="4">
        <v>15</v>
      </c>
      <c r="F8" s="114">
        <v>2</v>
      </c>
    </row>
    <row r="9" spans="2:9" ht="21.75" customHeight="1">
      <c r="B9" s="49" t="s">
        <v>39</v>
      </c>
      <c r="C9" s="13" t="s">
        <v>40</v>
      </c>
      <c r="D9" s="40" t="s">
        <v>10</v>
      </c>
      <c r="E9" s="4">
        <v>15</v>
      </c>
      <c r="F9" s="114">
        <v>2</v>
      </c>
    </row>
    <row r="10" spans="2:9" ht="21.75" customHeight="1">
      <c r="B10" s="49" t="s">
        <v>41</v>
      </c>
      <c r="C10" s="13" t="s">
        <v>42</v>
      </c>
      <c r="D10" s="40" t="s">
        <v>10</v>
      </c>
      <c r="E10" s="4">
        <v>15</v>
      </c>
      <c r="F10" s="114">
        <v>2</v>
      </c>
    </row>
    <row r="11" spans="2:9" ht="21.75" customHeight="1">
      <c r="B11" s="49" t="s">
        <v>43</v>
      </c>
      <c r="C11" s="13" t="s">
        <v>44</v>
      </c>
      <c r="D11" s="40" t="s">
        <v>10</v>
      </c>
      <c r="E11" s="4">
        <v>15</v>
      </c>
      <c r="F11" s="114">
        <v>2</v>
      </c>
    </row>
    <row r="12" spans="2:9" ht="21.75" customHeight="1">
      <c r="B12" s="49" t="s">
        <v>45</v>
      </c>
      <c r="C12" s="13" t="s">
        <v>46</v>
      </c>
      <c r="D12" s="40" t="s">
        <v>10</v>
      </c>
      <c r="E12" s="4">
        <v>15</v>
      </c>
      <c r="F12" s="114">
        <v>2</v>
      </c>
    </row>
    <row r="13" spans="2:9" ht="21.75" customHeight="1">
      <c r="B13" s="49" t="s">
        <v>47</v>
      </c>
      <c r="C13" s="13" t="s">
        <v>48</v>
      </c>
      <c r="D13" s="40" t="s">
        <v>10</v>
      </c>
      <c r="E13" s="4">
        <v>15</v>
      </c>
      <c r="F13" s="114">
        <v>2</v>
      </c>
    </row>
    <row r="14" spans="2:9" ht="21.75" customHeight="1">
      <c r="B14" s="49" t="s">
        <v>49</v>
      </c>
      <c r="C14" s="13" t="s">
        <v>50</v>
      </c>
      <c r="D14" s="40" t="s">
        <v>10</v>
      </c>
      <c r="E14" s="4">
        <v>15</v>
      </c>
      <c r="F14" s="114">
        <v>2</v>
      </c>
    </row>
    <row r="15" spans="2:9" ht="21.75" customHeight="1">
      <c r="B15" s="49" t="s">
        <v>51</v>
      </c>
      <c r="C15" s="13" t="s">
        <v>52</v>
      </c>
      <c r="D15" s="40" t="s">
        <v>10</v>
      </c>
      <c r="E15" s="4">
        <v>15</v>
      </c>
      <c r="F15" s="114">
        <v>2</v>
      </c>
    </row>
    <row r="16" spans="2:9" ht="21.75" customHeight="1">
      <c r="B16" s="49" t="s">
        <v>53</v>
      </c>
      <c r="C16" s="13" t="s">
        <v>54</v>
      </c>
      <c r="D16" s="40" t="s">
        <v>10</v>
      </c>
      <c r="E16" s="4">
        <v>15</v>
      </c>
      <c r="F16" s="114">
        <v>2</v>
      </c>
    </row>
    <row r="17" spans="2:6" ht="21.75" customHeight="1">
      <c r="B17" s="49" t="s">
        <v>55</v>
      </c>
      <c r="C17" s="13" t="s">
        <v>56</v>
      </c>
      <c r="D17" s="40" t="s">
        <v>10</v>
      </c>
      <c r="E17" s="4">
        <v>15</v>
      </c>
      <c r="F17" s="114">
        <v>2</v>
      </c>
    </row>
    <row r="18" spans="2:6" ht="21.75" customHeight="1">
      <c r="B18" s="49" t="s">
        <v>57</v>
      </c>
      <c r="C18" s="13" t="s">
        <v>58</v>
      </c>
      <c r="D18" s="40" t="s">
        <v>10</v>
      </c>
      <c r="E18" s="4">
        <v>15</v>
      </c>
      <c r="F18" s="114">
        <v>2</v>
      </c>
    </row>
    <row r="19" spans="2:6" ht="21.75" customHeight="1">
      <c r="B19" s="49" t="s">
        <v>59</v>
      </c>
      <c r="C19" s="13" t="s">
        <v>60</v>
      </c>
      <c r="D19" s="40" t="s">
        <v>10</v>
      </c>
      <c r="E19" s="4">
        <v>15</v>
      </c>
      <c r="F19" s="114">
        <v>2</v>
      </c>
    </row>
    <row r="20" spans="2:6" ht="24" customHeight="1">
      <c r="B20" s="49" t="s">
        <v>61</v>
      </c>
      <c r="C20" s="13" t="s">
        <v>62</v>
      </c>
      <c r="D20" s="40" t="s">
        <v>10</v>
      </c>
      <c r="E20" s="4">
        <v>15</v>
      </c>
      <c r="F20" s="114">
        <v>2</v>
      </c>
    </row>
    <row r="21" spans="2:6" ht="25.5" customHeight="1">
      <c r="B21" s="74" t="s">
        <v>178</v>
      </c>
      <c r="C21" s="143" t="s">
        <v>64</v>
      </c>
      <c r="D21" s="153"/>
      <c r="E21" s="67"/>
      <c r="F21" s="78">
        <f>IF(SUMIF(F22:F27,1,E22:E27)&gt;3,3,SUMIF(F22:F27,1,E22:E27))</f>
        <v>0</v>
      </c>
    </row>
    <row r="22" spans="2:6" ht="26.4">
      <c r="B22" s="49" t="s">
        <v>65</v>
      </c>
      <c r="C22" s="13" t="s">
        <v>66</v>
      </c>
      <c r="D22" s="84" t="s">
        <v>10</v>
      </c>
      <c r="E22" s="4">
        <v>3</v>
      </c>
      <c r="F22" s="114">
        <v>2</v>
      </c>
    </row>
    <row r="23" spans="2:6" ht="26.4">
      <c r="B23" s="49" t="s">
        <v>67</v>
      </c>
      <c r="C23" s="13" t="s">
        <v>68</v>
      </c>
      <c r="D23" s="84" t="s">
        <v>10</v>
      </c>
      <c r="E23" s="4">
        <v>3</v>
      </c>
      <c r="F23" s="114">
        <v>2</v>
      </c>
    </row>
    <row r="24" spans="2:6" ht="26.4">
      <c r="B24" s="49" t="s">
        <v>69</v>
      </c>
      <c r="C24" s="13" t="s">
        <v>70</v>
      </c>
      <c r="D24" s="84" t="s">
        <v>10</v>
      </c>
      <c r="E24" s="4">
        <v>3</v>
      </c>
      <c r="F24" s="114">
        <v>2</v>
      </c>
    </row>
    <row r="25" spans="2:6" ht="26.4">
      <c r="B25" s="49" t="s">
        <v>71</v>
      </c>
      <c r="C25" s="13" t="s">
        <v>72</v>
      </c>
      <c r="D25" s="84" t="s">
        <v>10</v>
      </c>
      <c r="E25" s="4">
        <v>3</v>
      </c>
      <c r="F25" s="114">
        <v>2</v>
      </c>
    </row>
    <row r="26" spans="2:6" ht="26.4">
      <c r="B26" s="49" t="s">
        <v>73</v>
      </c>
      <c r="C26" s="13" t="s">
        <v>74</v>
      </c>
      <c r="D26" s="84" t="s">
        <v>10</v>
      </c>
      <c r="E26" s="4">
        <v>3</v>
      </c>
      <c r="F26" s="114">
        <v>2</v>
      </c>
    </row>
    <row r="27" spans="2:6" ht="27" thickBot="1">
      <c r="B27" s="85" t="s">
        <v>75</v>
      </c>
      <c r="C27" s="46" t="s">
        <v>76</v>
      </c>
      <c r="D27" s="86" t="s">
        <v>10</v>
      </c>
      <c r="E27" s="4">
        <v>3</v>
      </c>
      <c r="F27" s="114">
        <v>2</v>
      </c>
    </row>
  </sheetData>
  <sheetProtection algorithmName="SHA-512" hashValue="VzQsEA1IiG7R9KHGEZC8vygebaJ907CEg93z+7gVVhWpRllZU4Bf0lJjGifjZm6b984K61z/7zA7B1fVNWS3SQ==" saltValue="y0wR/Zc1Ij0x6ww0DqbMJg==" spinCount="100000" sheet="1" objects="1" scenarios="1"/>
  <mergeCells count="2">
    <mergeCell ref="C4:D4"/>
    <mergeCell ref="C21:D21"/>
  </mergeCells>
  <pageMargins left="0.23622047244094491" right="0.23622047244094491" top="0.74803149606299213" bottom="0.74803149606299213" header="0.31496062992125984" footer="0.31496062992125984"/>
  <pageSetup paperSize="9" scale="69" fitToHeight="0" orientation="portrait"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8" r:id="rId5" name="List Box 2">
              <controlPr locked="0" defaultSize="0" autoLine="0" autoPict="0">
                <anchor>
                  <from>
                    <xdr:col>5</xdr:col>
                    <xdr:colOff>38100</xdr:colOff>
                    <xdr:row>4</xdr:row>
                    <xdr:rowOff>22860</xdr:rowOff>
                  </from>
                  <to>
                    <xdr:col>6</xdr:col>
                    <xdr:colOff>7620</xdr:colOff>
                    <xdr:row>5</xdr:row>
                    <xdr:rowOff>30480</xdr:rowOff>
                  </to>
                </anchor>
              </controlPr>
            </control>
          </mc:Choice>
        </mc:AlternateContent>
        <mc:AlternateContent xmlns:mc="http://schemas.openxmlformats.org/markup-compatibility/2006">
          <mc:Choice Requires="x14">
            <control shapeId="4099" r:id="rId6" name="List Box 3">
              <controlPr locked="0" defaultSize="0" autoLine="0" autoPict="0">
                <anchor>
                  <from>
                    <xdr:col>5</xdr:col>
                    <xdr:colOff>38100</xdr:colOff>
                    <xdr:row>5</xdr:row>
                    <xdr:rowOff>30480</xdr:rowOff>
                  </from>
                  <to>
                    <xdr:col>6</xdr:col>
                    <xdr:colOff>7620</xdr:colOff>
                    <xdr:row>6</xdr:row>
                    <xdr:rowOff>38100</xdr:rowOff>
                  </to>
                </anchor>
              </controlPr>
            </control>
          </mc:Choice>
        </mc:AlternateContent>
        <mc:AlternateContent xmlns:mc="http://schemas.openxmlformats.org/markup-compatibility/2006">
          <mc:Choice Requires="x14">
            <control shapeId="4100" r:id="rId7" name="List Box 4">
              <controlPr locked="0" defaultSize="0" autoLine="0" autoPict="0">
                <anchor>
                  <from>
                    <xdr:col>5</xdr:col>
                    <xdr:colOff>38100</xdr:colOff>
                    <xdr:row>6</xdr:row>
                    <xdr:rowOff>45720</xdr:rowOff>
                  </from>
                  <to>
                    <xdr:col>6</xdr:col>
                    <xdr:colOff>7620</xdr:colOff>
                    <xdr:row>7</xdr:row>
                    <xdr:rowOff>7620</xdr:rowOff>
                  </to>
                </anchor>
              </controlPr>
            </control>
          </mc:Choice>
        </mc:AlternateContent>
        <mc:AlternateContent xmlns:mc="http://schemas.openxmlformats.org/markup-compatibility/2006">
          <mc:Choice Requires="x14">
            <control shapeId="4101" r:id="rId8" name="List Box 5">
              <controlPr locked="0" defaultSize="0" autoLine="0" autoPict="0">
                <anchor>
                  <from>
                    <xdr:col>5</xdr:col>
                    <xdr:colOff>38100</xdr:colOff>
                    <xdr:row>7</xdr:row>
                    <xdr:rowOff>0</xdr:rowOff>
                  </from>
                  <to>
                    <xdr:col>6</xdr:col>
                    <xdr:colOff>7620</xdr:colOff>
                    <xdr:row>8</xdr:row>
                    <xdr:rowOff>7620</xdr:rowOff>
                  </to>
                </anchor>
              </controlPr>
            </control>
          </mc:Choice>
        </mc:AlternateContent>
        <mc:AlternateContent xmlns:mc="http://schemas.openxmlformats.org/markup-compatibility/2006">
          <mc:Choice Requires="x14">
            <control shapeId="4102" r:id="rId9" name="List Box 6">
              <controlPr locked="0" defaultSize="0" autoLine="0" autoPict="0">
                <anchor>
                  <from>
                    <xdr:col>5</xdr:col>
                    <xdr:colOff>38100</xdr:colOff>
                    <xdr:row>8</xdr:row>
                    <xdr:rowOff>7620</xdr:rowOff>
                  </from>
                  <to>
                    <xdr:col>6</xdr:col>
                    <xdr:colOff>7620</xdr:colOff>
                    <xdr:row>9</xdr:row>
                    <xdr:rowOff>22860</xdr:rowOff>
                  </to>
                </anchor>
              </controlPr>
            </control>
          </mc:Choice>
        </mc:AlternateContent>
        <mc:AlternateContent xmlns:mc="http://schemas.openxmlformats.org/markup-compatibility/2006">
          <mc:Choice Requires="x14">
            <control shapeId="4103" r:id="rId10" name="List Box 7">
              <controlPr locked="0" defaultSize="0" autoLine="0" autoPict="0">
                <anchor>
                  <from>
                    <xdr:col>5</xdr:col>
                    <xdr:colOff>38100</xdr:colOff>
                    <xdr:row>9</xdr:row>
                    <xdr:rowOff>22860</xdr:rowOff>
                  </from>
                  <to>
                    <xdr:col>6</xdr:col>
                    <xdr:colOff>7620</xdr:colOff>
                    <xdr:row>10</xdr:row>
                    <xdr:rowOff>30480</xdr:rowOff>
                  </to>
                </anchor>
              </controlPr>
            </control>
          </mc:Choice>
        </mc:AlternateContent>
        <mc:AlternateContent xmlns:mc="http://schemas.openxmlformats.org/markup-compatibility/2006">
          <mc:Choice Requires="x14">
            <control shapeId="4104" r:id="rId11" name="List Box 8">
              <controlPr locked="0" defaultSize="0" autoLine="0" autoPict="0">
                <anchor>
                  <from>
                    <xdr:col>5</xdr:col>
                    <xdr:colOff>38100</xdr:colOff>
                    <xdr:row>10</xdr:row>
                    <xdr:rowOff>30480</xdr:rowOff>
                  </from>
                  <to>
                    <xdr:col>6</xdr:col>
                    <xdr:colOff>7620</xdr:colOff>
                    <xdr:row>11</xdr:row>
                    <xdr:rowOff>38100</xdr:rowOff>
                  </to>
                </anchor>
              </controlPr>
            </control>
          </mc:Choice>
        </mc:AlternateContent>
        <mc:AlternateContent xmlns:mc="http://schemas.openxmlformats.org/markup-compatibility/2006">
          <mc:Choice Requires="x14">
            <control shapeId="4105" r:id="rId12" name="List Box 9">
              <controlPr locked="0" defaultSize="0" autoLine="0" autoPict="0">
                <anchor>
                  <from>
                    <xdr:col>5</xdr:col>
                    <xdr:colOff>38100</xdr:colOff>
                    <xdr:row>11</xdr:row>
                    <xdr:rowOff>38100</xdr:rowOff>
                  </from>
                  <to>
                    <xdr:col>6</xdr:col>
                    <xdr:colOff>7620</xdr:colOff>
                    <xdr:row>12</xdr:row>
                    <xdr:rowOff>45720</xdr:rowOff>
                  </to>
                </anchor>
              </controlPr>
            </control>
          </mc:Choice>
        </mc:AlternateContent>
        <mc:AlternateContent xmlns:mc="http://schemas.openxmlformats.org/markup-compatibility/2006">
          <mc:Choice Requires="x14">
            <control shapeId="4106" r:id="rId13" name="List Box 10">
              <controlPr locked="0" defaultSize="0" autoLine="0" autoPict="0">
                <anchor>
                  <from>
                    <xdr:col>5</xdr:col>
                    <xdr:colOff>38100</xdr:colOff>
                    <xdr:row>12</xdr:row>
                    <xdr:rowOff>38100</xdr:rowOff>
                  </from>
                  <to>
                    <xdr:col>6</xdr:col>
                    <xdr:colOff>7620</xdr:colOff>
                    <xdr:row>13</xdr:row>
                    <xdr:rowOff>45720</xdr:rowOff>
                  </to>
                </anchor>
              </controlPr>
            </control>
          </mc:Choice>
        </mc:AlternateContent>
        <mc:AlternateContent xmlns:mc="http://schemas.openxmlformats.org/markup-compatibility/2006">
          <mc:Choice Requires="x14">
            <control shapeId="4107" r:id="rId14" name="List Box 11">
              <controlPr locked="0" defaultSize="0" autoLine="0" autoPict="0">
                <anchor>
                  <from>
                    <xdr:col>5</xdr:col>
                    <xdr:colOff>38100</xdr:colOff>
                    <xdr:row>13</xdr:row>
                    <xdr:rowOff>38100</xdr:rowOff>
                  </from>
                  <to>
                    <xdr:col>6</xdr:col>
                    <xdr:colOff>7620</xdr:colOff>
                    <xdr:row>14</xdr:row>
                    <xdr:rowOff>45720</xdr:rowOff>
                  </to>
                </anchor>
              </controlPr>
            </control>
          </mc:Choice>
        </mc:AlternateContent>
        <mc:AlternateContent xmlns:mc="http://schemas.openxmlformats.org/markup-compatibility/2006">
          <mc:Choice Requires="x14">
            <control shapeId="4108" r:id="rId15" name="List Box 12">
              <controlPr locked="0" defaultSize="0" autoLine="0" autoPict="0">
                <anchor>
                  <from>
                    <xdr:col>5</xdr:col>
                    <xdr:colOff>38100</xdr:colOff>
                    <xdr:row>14</xdr:row>
                    <xdr:rowOff>30480</xdr:rowOff>
                  </from>
                  <to>
                    <xdr:col>6</xdr:col>
                    <xdr:colOff>7620</xdr:colOff>
                    <xdr:row>15</xdr:row>
                    <xdr:rowOff>38100</xdr:rowOff>
                  </to>
                </anchor>
              </controlPr>
            </control>
          </mc:Choice>
        </mc:AlternateContent>
        <mc:AlternateContent xmlns:mc="http://schemas.openxmlformats.org/markup-compatibility/2006">
          <mc:Choice Requires="x14">
            <control shapeId="4109" r:id="rId16" name="List Box 13">
              <controlPr locked="0" defaultSize="0" autoLine="0" autoPict="0">
                <anchor>
                  <from>
                    <xdr:col>5</xdr:col>
                    <xdr:colOff>38100</xdr:colOff>
                    <xdr:row>15</xdr:row>
                    <xdr:rowOff>22860</xdr:rowOff>
                  </from>
                  <to>
                    <xdr:col>6</xdr:col>
                    <xdr:colOff>7620</xdr:colOff>
                    <xdr:row>16</xdr:row>
                    <xdr:rowOff>30480</xdr:rowOff>
                  </to>
                </anchor>
              </controlPr>
            </control>
          </mc:Choice>
        </mc:AlternateContent>
        <mc:AlternateContent xmlns:mc="http://schemas.openxmlformats.org/markup-compatibility/2006">
          <mc:Choice Requires="x14">
            <control shapeId="4110" r:id="rId17" name="List Box 14">
              <controlPr locked="0" defaultSize="0" autoLine="0" autoPict="0">
                <anchor>
                  <from>
                    <xdr:col>5</xdr:col>
                    <xdr:colOff>38100</xdr:colOff>
                    <xdr:row>16</xdr:row>
                    <xdr:rowOff>22860</xdr:rowOff>
                  </from>
                  <to>
                    <xdr:col>6</xdr:col>
                    <xdr:colOff>7620</xdr:colOff>
                    <xdr:row>17</xdr:row>
                    <xdr:rowOff>30480</xdr:rowOff>
                  </to>
                </anchor>
              </controlPr>
            </control>
          </mc:Choice>
        </mc:AlternateContent>
        <mc:AlternateContent xmlns:mc="http://schemas.openxmlformats.org/markup-compatibility/2006">
          <mc:Choice Requires="x14">
            <control shapeId="4111" r:id="rId18" name="List Box 15">
              <controlPr locked="0" defaultSize="0" autoLine="0" autoPict="0">
                <anchor>
                  <from>
                    <xdr:col>5</xdr:col>
                    <xdr:colOff>38100</xdr:colOff>
                    <xdr:row>17</xdr:row>
                    <xdr:rowOff>30480</xdr:rowOff>
                  </from>
                  <to>
                    <xdr:col>6</xdr:col>
                    <xdr:colOff>7620</xdr:colOff>
                    <xdr:row>18</xdr:row>
                    <xdr:rowOff>38100</xdr:rowOff>
                  </to>
                </anchor>
              </controlPr>
            </control>
          </mc:Choice>
        </mc:AlternateContent>
        <mc:AlternateContent xmlns:mc="http://schemas.openxmlformats.org/markup-compatibility/2006">
          <mc:Choice Requires="x14">
            <control shapeId="4112" r:id="rId19" name="List Box 16">
              <controlPr locked="0" defaultSize="0" autoLine="0" autoPict="0">
                <anchor>
                  <from>
                    <xdr:col>5</xdr:col>
                    <xdr:colOff>38100</xdr:colOff>
                    <xdr:row>18</xdr:row>
                    <xdr:rowOff>22860</xdr:rowOff>
                  </from>
                  <to>
                    <xdr:col>6</xdr:col>
                    <xdr:colOff>7620</xdr:colOff>
                    <xdr:row>19</xdr:row>
                    <xdr:rowOff>30480</xdr:rowOff>
                  </to>
                </anchor>
              </controlPr>
            </control>
          </mc:Choice>
        </mc:AlternateContent>
        <mc:AlternateContent xmlns:mc="http://schemas.openxmlformats.org/markup-compatibility/2006">
          <mc:Choice Requires="x14">
            <control shapeId="4113" r:id="rId20" name="List Box 17">
              <controlPr locked="0" defaultSize="0" autoLine="0" autoPict="0">
                <anchor>
                  <from>
                    <xdr:col>5</xdr:col>
                    <xdr:colOff>38100</xdr:colOff>
                    <xdr:row>19</xdr:row>
                    <xdr:rowOff>7620</xdr:rowOff>
                  </from>
                  <to>
                    <xdr:col>6</xdr:col>
                    <xdr:colOff>7620</xdr:colOff>
                    <xdr:row>19</xdr:row>
                    <xdr:rowOff>297180</xdr:rowOff>
                  </to>
                </anchor>
              </controlPr>
            </control>
          </mc:Choice>
        </mc:AlternateContent>
        <mc:AlternateContent xmlns:mc="http://schemas.openxmlformats.org/markup-compatibility/2006">
          <mc:Choice Requires="x14">
            <control shapeId="4114" r:id="rId21" name="List Box 18">
              <controlPr locked="0" defaultSize="0" autoLine="0" autoPict="0">
                <anchor>
                  <from>
                    <xdr:col>5</xdr:col>
                    <xdr:colOff>30480</xdr:colOff>
                    <xdr:row>21</xdr:row>
                    <xdr:rowOff>7620</xdr:rowOff>
                  </from>
                  <to>
                    <xdr:col>6</xdr:col>
                    <xdr:colOff>0</xdr:colOff>
                    <xdr:row>21</xdr:row>
                    <xdr:rowOff>297180</xdr:rowOff>
                  </to>
                </anchor>
              </controlPr>
            </control>
          </mc:Choice>
        </mc:AlternateContent>
        <mc:AlternateContent xmlns:mc="http://schemas.openxmlformats.org/markup-compatibility/2006">
          <mc:Choice Requires="x14">
            <control shapeId="4115" r:id="rId22" name="List Box 19">
              <controlPr locked="0" defaultSize="0" autoLine="0" autoPict="0">
                <anchor>
                  <from>
                    <xdr:col>5</xdr:col>
                    <xdr:colOff>30480</xdr:colOff>
                    <xdr:row>22</xdr:row>
                    <xdr:rowOff>7620</xdr:rowOff>
                  </from>
                  <to>
                    <xdr:col>6</xdr:col>
                    <xdr:colOff>0</xdr:colOff>
                    <xdr:row>22</xdr:row>
                    <xdr:rowOff>312420</xdr:rowOff>
                  </to>
                </anchor>
              </controlPr>
            </control>
          </mc:Choice>
        </mc:AlternateContent>
        <mc:AlternateContent xmlns:mc="http://schemas.openxmlformats.org/markup-compatibility/2006">
          <mc:Choice Requires="x14">
            <control shapeId="4116" r:id="rId23" name="List Box 20">
              <controlPr locked="0" defaultSize="0" autoLine="0" autoPict="0">
                <anchor>
                  <from>
                    <xdr:col>5</xdr:col>
                    <xdr:colOff>30480</xdr:colOff>
                    <xdr:row>23</xdr:row>
                    <xdr:rowOff>30480</xdr:rowOff>
                  </from>
                  <to>
                    <xdr:col>6</xdr:col>
                    <xdr:colOff>0</xdr:colOff>
                    <xdr:row>23</xdr:row>
                    <xdr:rowOff>312420</xdr:rowOff>
                  </to>
                </anchor>
              </controlPr>
            </control>
          </mc:Choice>
        </mc:AlternateContent>
        <mc:AlternateContent xmlns:mc="http://schemas.openxmlformats.org/markup-compatibility/2006">
          <mc:Choice Requires="x14">
            <control shapeId="4117" r:id="rId24" name="List Box 21">
              <controlPr locked="0" defaultSize="0" autoLine="0" autoPict="0">
                <anchor>
                  <from>
                    <xdr:col>5</xdr:col>
                    <xdr:colOff>30480</xdr:colOff>
                    <xdr:row>24</xdr:row>
                    <xdr:rowOff>30480</xdr:rowOff>
                  </from>
                  <to>
                    <xdr:col>6</xdr:col>
                    <xdr:colOff>0</xdr:colOff>
                    <xdr:row>24</xdr:row>
                    <xdr:rowOff>312420</xdr:rowOff>
                  </to>
                </anchor>
              </controlPr>
            </control>
          </mc:Choice>
        </mc:AlternateContent>
        <mc:AlternateContent xmlns:mc="http://schemas.openxmlformats.org/markup-compatibility/2006">
          <mc:Choice Requires="x14">
            <control shapeId="4118" r:id="rId25" name="List Box 22">
              <controlPr locked="0" defaultSize="0" autoLine="0" autoPict="0">
                <anchor>
                  <from>
                    <xdr:col>5</xdr:col>
                    <xdr:colOff>30480</xdr:colOff>
                    <xdr:row>25</xdr:row>
                    <xdr:rowOff>30480</xdr:rowOff>
                  </from>
                  <to>
                    <xdr:col>6</xdr:col>
                    <xdr:colOff>0</xdr:colOff>
                    <xdr:row>25</xdr:row>
                    <xdr:rowOff>312420</xdr:rowOff>
                  </to>
                </anchor>
              </controlPr>
            </control>
          </mc:Choice>
        </mc:AlternateContent>
        <mc:AlternateContent xmlns:mc="http://schemas.openxmlformats.org/markup-compatibility/2006">
          <mc:Choice Requires="x14">
            <control shapeId="4119" r:id="rId26" name="List Box 23">
              <controlPr locked="0" defaultSize="0" autoLine="0" autoPict="0">
                <anchor>
                  <from>
                    <xdr:col>5</xdr:col>
                    <xdr:colOff>30480</xdr:colOff>
                    <xdr:row>26</xdr:row>
                    <xdr:rowOff>30480</xdr:rowOff>
                  </from>
                  <to>
                    <xdr:col>6</xdr:col>
                    <xdr:colOff>0</xdr:colOff>
                    <xdr:row>26</xdr:row>
                    <xdr:rowOff>327660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pageSetUpPr fitToPage="1"/>
  </sheetPr>
  <dimension ref="B2:H18"/>
  <sheetViews>
    <sheetView topLeftCell="A10" workbookViewId="0">
      <selection activeCell="C22" sqref="C22"/>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2:8" ht="42.6" thickBot="1">
      <c r="B2" s="19"/>
      <c r="C2" s="65" t="s">
        <v>77</v>
      </c>
      <c r="D2" s="5"/>
      <c r="E2" s="107"/>
      <c r="F2" s="110" t="s">
        <v>195</v>
      </c>
    </row>
    <row r="3" spans="2:8" s="18" customFormat="1" ht="19.5" customHeight="1">
      <c r="B3" s="73" t="s">
        <v>4</v>
      </c>
      <c r="C3" s="37" t="s">
        <v>5</v>
      </c>
      <c r="D3" s="38" t="s">
        <v>3</v>
      </c>
      <c r="E3" s="8"/>
      <c r="F3" s="8"/>
    </row>
    <row r="4" spans="2:8" s="64" customFormat="1" ht="21">
      <c r="B4" s="74" t="s">
        <v>78</v>
      </c>
      <c r="C4" s="141" t="s">
        <v>79</v>
      </c>
      <c r="D4" s="142"/>
      <c r="E4" s="69"/>
      <c r="F4" s="78">
        <f>IF(F5=1,5,0)</f>
        <v>0</v>
      </c>
    </row>
    <row r="5" spans="2:8" s="18" customFormat="1" ht="39.6">
      <c r="B5" s="92" t="s">
        <v>80</v>
      </c>
      <c r="C5" s="13" t="s">
        <v>81</v>
      </c>
      <c r="D5" s="40" t="s">
        <v>82</v>
      </c>
      <c r="E5" s="21">
        <v>5</v>
      </c>
      <c r="F5" s="115">
        <v>2</v>
      </c>
      <c r="H5" s="18" t="s">
        <v>177</v>
      </c>
    </row>
    <row r="6" spans="2:8" s="64" customFormat="1" ht="21">
      <c r="B6" s="74" t="s">
        <v>83</v>
      </c>
      <c r="C6" s="130" t="s">
        <v>84</v>
      </c>
      <c r="D6" s="131"/>
      <c r="E6" s="67"/>
      <c r="F6" s="78">
        <f>IF(SUMIF(F7:F12,1,E7:E12)&gt;3,3,SUMIF(F7:F12,1,E7:E12))</f>
        <v>0</v>
      </c>
      <c r="H6" s="18" t="s">
        <v>175</v>
      </c>
    </row>
    <row r="7" spans="2:8" s="18" customFormat="1" ht="39.6">
      <c r="B7" s="49" t="s">
        <v>85</v>
      </c>
      <c r="C7" s="13" t="s">
        <v>86</v>
      </c>
      <c r="D7" s="40" t="s">
        <v>82</v>
      </c>
      <c r="E7" s="4">
        <v>1</v>
      </c>
      <c r="F7" s="115">
        <v>2</v>
      </c>
    </row>
    <row r="8" spans="2:8" s="18" customFormat="1" ht="27" customHeight="1">
      <c r="B8" s="49" t="s">
        <v>87</v>
      </c>
      <c r="C8" s="13" t="s">
        <v>88</v>
      </c>
      <c r="D8" s="40" t="s">
        <v>82</v>
      </c>
      <c r="E8" s="4">
        <v>1</v>
      </c>
      <c r="F8" s="115">
        <v>2</v>
      </c>
    </row>
    <row r="9" spans="2:8" s="18" customFormat="1" ht="27" customHeight="1">
      <c r="B9" s="49" t="s">
        <v>89</v>
      </c>
      <c r="C9" s="13" t="s">
        <v>90</v>
      </c>
      <c r="D9" s="40" t="s">
        <v>82</v>
      </c>
      <c r="E9" s="4">
        <v>1</v>
      </c>
      <c r="F9" s="115">
        <v>2</v>
      </c>
    </row>
    <row r="10" spans="2:8" s="18" customFormat="1" ht="20.399999999999999">
      <c r="B10" s="49" t="s">
        <v>91</v>
      </c>
      <c r="C10" s="13" t="s">
        <v>92</v>
      </c>
      <c r="D10" s="40" t="s">
        <v>82</v>
      </c>
      <c r="E10" s="4">
        <v>1</v>
      </c>
      <c r="F10" s="115">
        <v>2</v>
      </c>
    </row>
    <row r="11" spans="2:8" s="18" customFormat="1" ht="20.399999999999999">
      <c r="B11" s="49" t="s">
        <v>93</v>
      </c>
      <c r="C11" s="13" t="s">
        <v>94</v>
      </c>
      <c r="D11" s="40" t="s">
        <v>82</v>
      </c>
      <c r="E11" s="4">
        <v>1</v>
      </c>
      <c r="F11" s="115">
        <v>2</v>
      </c>
    </row>
    <row r="12" spans="2:8" s="18" customFormat="1" ht="20.399999999999999">
      <c r="B12" s="49" t="s">
        <v>95</v>
      </c>
      <c r="C12" s="13" t="s">
        <v>96</v>
      </c>
      <c r="D12" s="40" t="s">
        <v>82</v>
      </c>
      <c r="E12" s="4">
        <v>1</v>
      </c>
      <c r="F12" s="115">
        <v>2</v>
      </c>
    </row>
    <row r="13" spans="2:8" s="64" customFormat="1" ht="21">
      <c r="B13" s="74" t="s">
        <v>97</v>
      </c>
      <c r="C13" s="139" t="s">
        <v>98</v>
      </c>
      <c r="D13" s="140"/>
      <c r="E13" s="70"/>
      <c r="F13" s="78">
        <f>IF(SUMIF(F14:F18,1,E14:E18)&gt;3,3,SUMIF(F14:F18,1,E14:E18))</f>
        <v>0</v>
      </c>
    </row>
    <row r="14" spans="2:8" s="29" customFormat="1" ht="26.4">
      <c r="B14" s="49" t="s">
        <v>99</v>
      </c>
      <c r="C14" s="35" t="s">
        <v>100</v>
      </c>
      <c r="D14" s="42" t="s">
        <v>82</v>
      </c>
      <c r="E14" s="10">
        <v>1</v>
      </c>
      <c r="F14" s="116">
        <v>2</v>
      </c>
    </row>
    <row r="15" spans="2:8" s="18" customFormat="1" ht="26.4">
      <c r="B15" s="49" t="s">
        <v>101</v>
      </c>
      <c r="C15" s="43" t="s">
        <v>102</v>
      </c>
      <c r="D15" s="40" t="s">
        <v>82</v>
      </c>
      <c r="E15" s="4">
        <v>1</v>
      </c>
      <c r="F15" s="115">
        <v>2</v>
      </c>
    </row>
    <row r="16" spans="2:8" s="18" customFormat="1" ht="26.4">
      <c r="B16" s="49" t="s">
        <v>103</v>
      </c>
      <c r="C16" s="30" t="s">
        <v>104</v>
      </c>
      <c r="D16" s="40" t="s">
        <v>82</v>
      </c>
      <c r="E16" s="4">
        <v>1</v>
      </c>
      <c r="F16" s="115">
        <v>2</v>
      </c>
    </row>
    <row r="17" spans="2:6" s="18" customFormat="1" ht="20.399999999999999">
      <c r="B17" s="49" t="s">
        <v>105</v>
      </c>
      <c r="C17" s="13" t="s">
        <v>106</v>
      </c>
      <c r="D17" s="40" t="s">
        <v>82</v>
      </c>
      <c r="E17" s="4">
        <v>1</v>
      </c>
      <c r="F17" s="115">
        <v>2</v>
      </c>
    </row>
    <row r="18" spans="2:6" s="18" customFormat="1" ht="27" thickBot="1">
      <c r="B18" s="91" t="s">
        <v>107</v>
      </c>
      <c r="C18" s="46" t="s">
        <v>108</v>
      </c>
      <c r="D18" s="47" t="s">
        <v>82</v>
      </c>
      <c r="E18" s="4">
        <v>1</v>
      </c>
      <c r="F18" s="115">
        <v>2</v>
      </c>
    </row>
  </sheetData>
  <sheetProtection algorithmName="SHA-512" hashValue="KyA+doDZfe+HuMf7x0R1p076UJ2jXTxoj0dMjKqqTaV3JxKAlVAJcpsyvbkrVzqwpWlnRX4rydM6KPm6OuWIZw==" saltValue="7smKY5hu1sax8NjHozS02g==" spinCount="100000" sheet="1" objects="1" scenarios="1"/>
  <mergeCells count="3">
    <mergeCell ref="C4:D4"/>
    <mergeCell ref="C6:D6"/>
    <mergeCell ref="C13:D13"/>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22860</xdr:colOff>
                    <xdr:row>4</xdr:row>
                    <xdr:rowOff>106680</xdr:rowOff>
                  </from>
                  <to>
                    <xdr:col>5</xdr:col>
                    <xdr:colOff>723900</xdr:colOff>
                    <xdr:row>4</xdr:row>
                    <xdr:rowOff>388620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30480</xdr:colOff>
                    <xdr:row>6</xdr:row>
                    <xdr:rowOff>99060</xdr:rowOff>
                  </from>
                  <to>
                    <xdr:col>6</xdr:col>
                    <xdr:colOff>0</xdr:colOff>
                    <xdr:row>6</xdr:row>
                    <xdr:rowOff>381000</xdr:rowOff>
                  </to>
                </anchor>
              </controlPr>
            </control>
          </mc:Choice>
        </mc:AlternateContent>
        <mc:AlternateContent xmlns:mc="http://schemas.openxmlformats.org/markup-compatibility/2006">
          <mc:Choice Requires="x14">
            <control shapeId="6147" r:id="rId7" name="List Box 3">
              <controlPr locked="0" defaultSize="0" autoLine="0" autoPict="0">
                <anchor>
                  <from>
                    <xdr:col>5</xdr:col>
                    <xdr:colOff>30480</xdr:colOff>
                    <xdr:row>7</xdr:row>
                    <xdr:rowOff>22860</xdr:rowOff>
                  </from>
                  <to>
                    <xdr:col>6</xdr:col>
                    <xdr:colOff>0</xdr:colOff>
                    <xdr:row>7</xdr:row>
                    <xdr:rowOff>304800</xdr:rowOff>
                  </to>
                </anchor>
              </controlPr>
            </control>
          </mc:Choice>
        </mc:AlternateContent>
        <mc:AlternateContent xmlns:mc="http://schemas.openxmlformats.org/markup-compatibility/2006">
          <mc:Choice Requires="x14">
            <control shapeId="6148" r:id="rId8" name="List Box 4">
              <controlPr locked="0" defaultSize="0" autoLine="0" autoPict="0">
                <anchor>
                  <from>
                    <xdr:col>5</xdr:col>
                    <xdr:colOff>30480</xdr:colOff>
                    <xdr:row>8</xdr:row>
                    <xdr:rowOff>0</xdr:rowOff>
                  </from>
                  <to>
                    <xdr:col>6</xdr:col>
                    <xdr:colOff>0</xdr:colOff>
                    <xdr:row>8</xdr:row>
                    <xdr:rowOff>289560</xdr:rowOff>
                  </to>
                </anchor>
              </controlPr>
            </control>
          </mc:Choice>
        </mc:AlternateContent>
        <mc:AlternateContent xmlns:mc="http://schemas.openxmlformats.org/markup-compatibility/2006">
          <mc:Choice Requires="x14">
            <control shapeId="6149" r:id="rId9" name="List Box 5">
              <controlPr locked="0" defaultSize="0" autoLine="0" autoPict="0">
                <anchor>
                  <from>
                    <xdr:col>5</xdr:col>
                    <xdr:colOff>30480</xdr:colOff>
                    <xdr:row>8</xdr:row>
                    <xdr:rowOff>289560</xdr:rowOff>
                  </from>
                  <to>
                    <xdr:col>6</xdr:col>
                    <xdr:colOff>0</xdr:colOff>
                    <xdr:row>9</xdr:row>
                    <xdr:rowOff>228600</xdr:rowOff>
                  </to>
                </anchor>
              </controlPr>
            </control>
          </mc:Choice>
        </mc:AlternateContent>
        <mc:AlternateContent xmlns:mc="http://schemas.openxmlformats.org/markup-compatibility/2006">
          <mc:Choice Requires="x14">
            <control shapeId="6150" r:id="rId10" name="List Box 6">
              <controlPr locked="0" defaultSize="0" autoLine="0" autoPict="0">
                <anchor>
                  <from>
                    <xdr:col>5</xdr:col>
                    <xdr:colOff>30480</xdr:colOff>
                    <xdr:row>9</xdr:row>
                    <xdr:rowOff>236220</xdr:rowOff>
                  </from>
                  <to>
                    <xdr:col>6</xdr:col>
                    <xdr:colOff>0</xdr:colOff>
                    <xdr:row>10</xdr:row>
                    <xdr:rowOff>228600</xdr:rowOff>
                  </to>
                </anchor>
              </controlPr>
            </control>
          </mc:Choice>
        </mc:AlternateContent>
        <mc:AlternateContent xmlns:mc="http://schemas.openxmlformats.org/markup-compatibility/2006">
          <mc:Choice Requires="x14">
            <control shapeId="6151" r:id="rId11" name="List Box 7">
              <controlPr locked="0" defaultSize="0" autoLine="0" autoPict="0">
                <anchor>
                  <from>
                    <xdr:col>5</xdr:col>
                    <xdr:colOff>30480</xdr:colOff>
                    <xdr:row>10</xdr:row>
                    <xdr:rowOff>251460</xdr:rowOff>
                  </from>
                  <to>
                    <xdr:col>6</xdr:col>
                    <xdr:colOff>0</xdr:colOff>
                    <xdr:row>11</xdr:row>
                    <xdr:rowOff>236220</xdr:rowOff>
                  </to>
                </anchor>
              </controlPr>
            </control>
          </mc:Choice>
        </mc:AlternateContent>
        <mc:AlternateContent xmlns:mc="http://schemas.openxmlformats.org/markup-compatibility/2006">
          <mc:Choice Requires="x14">
            <control shapeId="6152" r:id="rId12" name="List Box 8">
              <controlPr locked="0" defaultSize="0" autoLine="0" autoPict="0">
                <anchor>
                  <from>
                    <xdr:col>5</xdr:col>
                    <xdr:colOff>7620</xdr:colOff>
                    <xdr:row>13</xdr:row>
                    <xdr:rowOff>0</xdr:rowOff>
                  </from>
                  <to>
                    <xdr:col>5</xdr:col>
                    <xdr:colOff>716280</xdr:colOff>
                    <xdr:row>13</xdr:row>
                    <xdr:rowOff>289560</xdr:rowOff>
                  </to>
                </anchor>
              </controlPr>
            </control>
          </mc:Choice>
        </mc:AlternateContent>
        <mc:AlternateContent xmlns:mc="http://schemas.openxmlformats.org/markup-compatibility/2006">
          <mc:Choice Requires="x14">
            <control shapeId="6153" r:id="rId13" name="List Box 9">
              <controlPr locked="0" defaultSize="0" autoLine="0" autoPict="0">
                <anchor>
                  <from>
                    <xdr:col>5</xdr:col>
                    <xdr:colOff>7620</xdr:colOff>
                    <xdr:row>14</xdr:row>
                    <xdr:rowOff>0</xdr:rowOff>
                  </from>
                  <to>
                    <xdr:col>5</xdr:col>
                    <xdr:colOff>716280</xdr:colOff>
                    <xdr:row>14</xdr:row>
                    <xdr:rowOff>289560</xdr:rowOff>
                  </to>
                </anchor>
              </controlPr>
            </control>
          </mc:Choice>
        </mc:AlternateContent>
        <mc:AlternateContent xmlns:mc="http://schemas.openxmlformats.org/markup-compatibility/2006">
          <mc:Choice Requires="x14">
            <control shapeId="6154" r:id="rId14" name="List Box 10">
              <controlPr locked="0" defaultSize="0" autoLine="0" autoPict="0">
                <anchor>
                  <from>
                    <xdr:col>5</xdr:col>
                    <xdr:colOff>22860</xdr:colOff>
                    <xdr:row>15</xdr:row>
                    <xdr:rowOff>0</xdr:rowOff>
                  </from>
                  <to>
                    <xdr:col>5</xdr:col>
                    <xdr:colOff>723900</xdr:colOff>
                    <xdr:row>15</xdr:row>
                    <xdr:rowOff>289560</xdr:rowOff>
                  </to>
                </anchor>
              </controlPr>
            </control>
          </mc:Choice>
        </mc:AlternateContent>
        <mc:AlternateContent xmlns:mc="http://schemas.openxmlformats.org/markup-compatibility/2006">
          <mc:Choice Requires="x14">
            <control shapeId="6155" r:id="rId15" name="List Box 11">
              <controlPr locked="0" defaultSize="0" autoLine="0" autoPict="0">
                <anchor>
                  <from>
                    <xdr:col>5</xdr:col>
                    <xdr:colOff>22860</xdr:colOff>
                    <xdr:row>15</xdr:row>
                    <xdr:rowOff>327660</xdr:rowOff>
                  </from>
                  <to>
                    <xdr:col>5</xdr:col>
                    <xdr:colOff>723900</xdr:colOff>
                    <xdr:row>17</xdr:row>
                    <xdr:rowOff>0</xdr:rowOff>
                  </to>
                </anchor>
              </controlPr>
            </control>
          </mc:Choice>
        </mc:AlternateContent>
        <mc:AlternateContent xmlns:mc="http://schemas.openxmlformats.org/markup-compatibility/2006">
          <mc:Choice Requires="x14">
            <control shapeId="6156" r:id="rId16" name="List Box 12">
              <controlPr locked="0" defaultSize="0" autoLine="0" autoPict="0">
                <anchor>
                  <from>
                    <xdr:col>5</xdr:col>
                    <xdr:colOff>22860</xdr:colOff>
                    <xdr:row>17</xdr:row>
                    <xdr:rowOff>30480</xdr:rowOff>
                  </from>
                  <to>
                    <xdr:col>5</xdr:col>
                    <xdr:colOff>723900</xdr:colOff>
                    <xdr:row>17</xdr:row>
                    <xdr:rowOff>312420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pageSetUpPr fitToPage="1"/>
  </sheetPr>
  <dimension ref="B2:H12"/>
  <sheetViews>
    <sheetView workbookViewId="0">
      <selection activeCell="C19" sqref="C19"/>
    </sheetView>
  </sheetViews>
  <sheetFormatPr baseColWidth="10" defaultRowHeight="13.8"/>
  <cols>
    <col min="1" max="1" width="5.69921875" customWidth="1"/>
    <col min="3" max="3" width="85.69921875" customWidth="1"/>
    <col min="4" max="4" width="16.69921875" customWidth="1"/>
    <col min="5" max="5" width="7.69921875" hidden="1" customWidth="1"/>
    <col min="6" max="6" width="11" customWidth="1"/>
    <col min="8" max="8" width="0" hidden="1" customWidth="1"/>
  </cols>
  <sheetData>
    <row r="2" spans="2:8" s="18" customFormat="1" ht="21.6" thickBot="1">
      <c r="B2" s="19"/>
      <c r="C2" s="71" t="s">
        <v>109</v>
      </c>
      <c r="D2" s="21"/>
      <c r="E2" s="107"/>
      <c r="F2" s="110" t="s">
        <v>195</v>
      </c>
    </row>
    <row r="3" spans="2:8" s="18" customFormat="1" ht="19.5" customHeight="1">
      <c r="B3" s="73" t="s">
        <v>4</v>
      </c>
      <c r="C3" s="37" t="s">
        <v>5</v>
      </c>
      <c r="D3" s="38" t="s">
        <v>3</v>
      </c>
      <c r="E3" s="8"/>
      <c r="F3" s="8"/>
    </row>
    <row r="4" spans="2:8" s="64" customFormat="1" ht="21">
      <c r="B4" s="74" t="s">
        <v>110</v>
      </c>
      <c r="C4" s="130" t="s">
        <v>111</v>
      </c>
      <c r="D4" s="131"/>
      <c r="E4" s="67"/>
      <c r="F4" s="78">
        <f>IF(SUMIF(F5:F12,1,E5:E12)&gt;3,3,SUMIF(F5:F12,1,E5:E12))</f>
        <v>0</v>
      </c>
    </row>
    <row r="5" spans="2:8" s="18" customFormat="1" ht="23.25" customHeight="1">
      <c r="B5" s="49" t="s">
        <v>112</v>
      </c>
      <c r="C5" s="13" t="s">
        <v>113</v>
      </c>
      <c r="D5" s="40" t="s">
        <v>10</v>
      </c>
      <c r="E5" s="4">
        <v>3</v>
      </c>
      <c r="F5" s="114">
        <v>2</v>
      </c>
      <c r="H5" s="18" t="s">
        <v>177</v>
      </c>
    </row>
    <row r="6" spans="2:8" s="18" customFormat="1" ht="23.25" customHeight="1">
      <c r="B6" s="49" t="s">
        <v>114</v>
      </c>
      <c r="C6" s="31" t="s">
        <v>115</v>
      </c>
      <c r="D6" s="40" t="s">
        <v>10</v>
      </c>
      <c r="E6" s="4">
        <v>3</v>
      </c>
      <c r="F6" s="114">
        <v>2</v>
      </c>
      <c r="H6" s="18" t="s">
        <v>175</v>
      </c>
    </row>
    <row r="7" spans="2:8" s="18" customFormat="1" ht="23.25" customHeight="1">
      <c r="B7" s="49" t="s">
        <v>116</v>
      </c>
      <c r="C7" s="13" t="s">
        <v>117</v>
      </c>
      <c r="D7" s="40" t="s">
        <v>10</v>
      </c>
      <c r="E7" s="4">
        <v>3</v>
      </c>
      <c r="F7" s="114">
        <v>2</v>
      </c>
    </row>
    <row r="8" spans="2:8" s="18" customFormat="1" ht="23.25" customHeight="1">
      <c r="B8" s="49" t="s">
        <v>118</v>
      </c>
      <c r="C8" s="13" t="s">
        <v>119</v>
      </c>
      <c r="D8" s="40" t="s">
        <v>10</v>
      </c>
      <c r="E8" s="4">
        <v>3</v>
      </c>
      <c r="F8" s="114">
        <v>2</v>
      </c>
    </row>
    <row r="9" spans="2:8" s="18" customFormat="1" ht="23.25" customHeight="1">
      <c r="B9" s="49" t="s">
        <v>120</v>
      </c>
      <c r="C9" s="13" t="s">
        <v>121</v>
      </c>
      <c r="D9" s="40" t="s">
        <v>10</v>
      </c>
      <c r="E9" s="4">
        <v>3</v>
      </c>
      <c r="F9" s="114">
        <v>2</v>
      </c>
    </row>
    <row r="10" spans="2:8" s="18" customFormat="1" ht="23.25" customHeight="1">
      <c r="B10" s="49" t="s">
        <v>122</v>
      </c>
      <c r="C10" s="13" t="s">
        <v>123</v>
      </c>
      <c r="D10" s="40" t="s">
        <v>82</v>
      </c>
      <c r="E10" s="4">
        <v>3</v>
      </c>
      <c r="F10" s="114">
        <v>2</v>
      </c>
    </row>
    <row r="11" spans="2:8" s="18" customFormat="1" ht="23.25" customHeight="1">
      <c r="B11" s="49" t="s">
        <v>124</v>
      </c>
      <c r="C11" s="13" t="s">
        <v>125</v>
      </c>
      <c r="D11" s="40" t="s">
        <v>82</v>
      </c>
      <c r="E11" s="4">
        <v>3</v>
      </c>
      <c r="F11" s="114">
        <v>2</v>
      </c>
    </row>
    <row r="12" spans="2:8" s="18" customFormat="1" ht="23.25" customHeight="1" thickBot="1">
      <c r="B12" s="91" t="s">
        <v>126</v>
      </c>
      <c r="C12" s="46" t="s">
        <v>127</v>
      </c>
      <c r="D12" s="47" t="s">
        <v>82</v>
      </c>
      <c r="E12" s="4">
        <v>3</v>
      </c>
      <c r="F12" s="114">
        <v>2</v>
      </c>
    </row>
  </sheetData>
  <sheetProtection algorithmName="SHA-512" hashValue="4U/tLXnDKmAfkXzwOeFJOlBOIZHVhAX24o0LYLWsk05UDWuNbNRZ8DVo/Y8CwSQUBD9oDfOuUP14WyeIB0JkPQ==" saltValue="JLLF3V6ZVOVGgpeNWEWhzQ=="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6" r:id="rId5" name="List Box 8">
              <controlPr locked="0" defaultSize="0" autoLine="0" autoPict="0">
                <anchor>
                  <from>
                    <xdr:col>5</xdr:col>
                    <xdr:colOff>22860</xdr:colOff>
                    <xdr:row>10</xdr:row>
                    <xdr:rowOff>289560</xdr:rowOff>
                  </from>
                  <to>
                    <xdr:col>5</xdr:col>
                    <xdr:colOff>723900</xdr:colOff>
                    <xdr:row>11</xdr:row>
                    <xdr:rowOff>274320</xdr:rowOff>
                  </to>
                </anchor>
              </controlPr>
            </control>
          </mc:Choice>
        </mc:AlternateContent>
        <mc:AlternateContent xmlns:mc="http://schemas.openxmlformats.org/markup-compatibility/2006">
          <mc:Choice Requires="x14">
            <control shapeId="7177" r:id="rId6" name="List Box 9">
              <controlPr locked="0" defaultSize="0" autoLine="0" autoPict="0">
                <anchor>
                  <from>
                    <xdr:col>5</xdr:col>
                    <xdr:colOff>22860</xdr:colOff>
                    <xdr:row>4</xdr:row>
                    <xdr:rowOff>30480</xdr:rowOff>
                  </from>
                  <to>
                    <xdr:col>5</xdr:col>
                    <xdr:colOff>723900</xdr:colOff>
                    <xdr:row>5</xdr:row>
                    <xdr:rowOff>22860</xdr:rowOff>
                  </to>
                </anchor>
              </controlPr>
            </control>
          </mc:Choice>
        </mc:AlternateContent>
        <mc:AlternateContent xmlns:mc="http://schemas.openxmlformats.org/markup-compatibility/2006">
          <mc:Choice Requires="x14">
            <control shapeId="7178" r:id="rId7" name="List Box 10">
              <controlPr locked="0" defaultSize="0" autoLine="0" autoPict="0">
                <anchor>
                  <from>
                    <xdr:col>5</xdr:col>
                    <xdr:colOff>22860</xdr:colOff>
                    <xdr:row>5</xdr:row>
                    <xdr:rowOff>22860</xdr:rowOff>
                  </from>
                  <to>
                    <xdr:col>5</xdr:col>
                    <xdr:colOff>723900</xdr:colOff>
                    <xdr:row>6</xdr:row>
                    <xdr:rowOff>7620</xdr:rowOff>
                  </to>
                </anchor>
              </controlPr>
            </control>
          </mc:Choice>
        </mc:AlternateContent>
        <mc:AlternateContent xmlns:mc="http://schemas.openxmlformats.org/markup-compatibility/2006">
          <mc:Choice Requires="x14">
            <control shapeId="7179" r:id="rId8" name="List Box 11">
              <controlPr locked="0" defaultSize="0" autoLine="0" autoPict="0">
                <anchor>
                  <from>
                    <xdr:col>5</xdr:col>
                    <xdr:colOff>22860</xdr:colOff>
                    <xdr:row>6</xdr:row>
                    <xdr:rowOff>22860</xdr:rowOff>
                  </from>
                  <to>
                    <xdr:col>5</xdr:col>
                    <xdr:colOff>723900</xdr:colOff>
                    <xdr:row>7</xdr:row>
                    <xdr:rowOff>7620</xdr:rowOff>
                  </to>
                </anchor>
              </controlPr>
            </control>
          </mc:Choice>
        </mc:AlternateContent>
        <mc:AlternateContent xmlns:mc="http://schemas.openxmlformats.org/markup-compatibility/2006">
          <mc:Choice Requires="x14">
            <control shapeId="7180" r:id="rId9" name="List Box 12">
              <controlPr locked="0" defaultSize="0" autoLine="0" autoPict="0">
                <anchor>
                  <from>
                    <xdr:col>5</xdr:col>
                    <xdr:colOff>22860</xdr:colOff>
                    <xdr:row>7</xdr:row>
                    <xdr:rowOff>7620</xdr:rowOff>
                  </from>
                  <to>
                    <xdr:col>5</xdr:col>
                    <xdr:colOff>723900</xdr:colOff>
                    <xdr:row>8</xdr:row>
                    <xdr:rowOff>0</xdr:rowOff>
                  </to>
                </anchor>
              </controlPr>
            </control>
          </mc:Choice>
        </mc:AlternateContent>
        <mc:AlternateContent xmlns:mc="http://schemas.openxmlformats.org/markup-compatibility/2006">
          <mc:Choice Requires="x14">
            <control shapeId="7181" r:id="rId10" name="List Box 13">
              <controlPr locked="0" defaultSize="0" autoLine="0" autoPict="0">
                <anchor>
                  <from>
                    <xdr:col>5</xdr:col>
                    <xdr:colOff>22860</xdr:colOff>
                    <xdr:row>8</xdr:row>
                    <xdr:rowOff>7620</xdr:rowOff>
                  </from>
                  <to>
                    <xdr:col>5</xdr:col>
                    <xdr:colOff>723900</xdr:colOff>
                    <xdr:row>8</xdr:row>
                    <xdr:rowOff>297180</xdr:rowOff>
                  </to>
                </anchor>
              </controlPr>
            </control>
          </mc:Choice>
        </mc:AlternateContent>
        <mc:AlternateContent xmlns:mc="http://schemas.openxmlformats.org/markup-compatibility/2006">
          <mc:Choice Requires="x14">
            <control shapeId="7182" r:id="rId11" name="List Box 14">
              <controlPr locked="0" defaultSize="0" autoLine="0" autoPict="0">
                <anchor>
                  <from>
                    <xdr:col>5</xdr:col>
                    <xdr:colOff>22860</xdr:colOff>
                    <xdr:row>9</xdr:row>
                    <xdr:rowOff>0</xdr:rowOff>
                  </from>
                  <to>
                    <xdr:col>5</xdr:col>
                    <xdr:colOff>723900</xdr:colOff>
                    <xdr:row>9</xdr:row>
                    <xdr:rowOff>289560</xdr:rowOff>
                  </to>
                </anchor>
              </controlPr>
            </control>
          </mc:Choice>
        </mc:AlternateContent>
        <mc:AlternateContent xmlns:mc="http://schemas.openxmlformats.org/markup-compatibility/2006">
          <mc:Choice Requires="x14">
            <control shapeId="7183" r:id="rId12" name="List Box 15">
              <controlPr locked="0" defaultSize="0" autoLine="0" autoPict="0">
                <anchor>
                  <from>
                    <xdr:col>5</xdr:col>
                    <xdr:colOff>22860</xdr:colOff>
                    <xdr:row>9</xdr:row>
                    <xdr:rowOff>297180</xdr:rowOff>
                  </from>
                  <to>
                    <xdr:col>5</xdr:col>
                    <xdr:colOff>723900</xdr:colOff>
                    <xdr:row>10</xdr:row>
                    <xdr:rowOff>289560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pageSetUpPr fitToPage="1"/>
  </sheetPr>
  <dimension ref="A2:H11"/>
  <sheetViews>
    <sheetView workbookViewId="0">
      <selection activeCell="B5" sqref="B5:B11"/>
    </sheetView>
  </sheetViews>
  <sheetFormatPr baseColWidth="10" defaultRowHeight="13.8"/>
  <cols>
    <col min="1" max="1" width="5.69921875" customWidth="1"/>
    <col min="3" max="3" width="85.69921875" customWidth="1"/>
    <col min="4" max="4" width="16.69921875" customWidth="1"/>
    <col min="5" max="5" width="7.69921875" hidden="1" customWidth="1"/>
    <col min="6" max="6" width="11" customWidth="1"/>
    <col min="8" max="8" width="2.8984375" hidden="1" customWidth="1"/>
  </cols>
  <sheetData>
    <row r="2" spans="1:8" s="18" customFormat="1" ht="21.6" thickBot="1">
      <c r="A2" s="19"/>
      <c r="B2" s="19"/>
      <c r="C2" s="71" t="s">
        <v>128</v>
      </c>
      <c r="D2" s="21"/>
      <c r="E2" s="107"/>
      <c r="F2" s="110" t="s">
        <v>195</v>
      </c>
    </row>
    <row r="3" spans="1:8" s="64" customFormat="1" ht="19.5" customHeight="1">
      <c r="B3" s="73" t="s">
        <v>4</v>
      </c>
      <c r="C3" s="37" t="s">
        <v>5</v>
      </c>
      <c r="D3" s="38" t="s">
        <v>3</v>
      </c>
      <c r="E3" s="8"/>
      <c r="F3" s="8"/>
    </row>
    <row r="4" spans="1:8" s="18" customFormat="1" ht="27" customHeight="1">
      <c r="B4" s="75" t="s">
        <v>129</v>
      </c>
      <c r="C4" s="130" t="s">
        <v>130</v>
      </c>
      <c r="D4" s="131"/>
      <c r="E4" s="67"/>
      <c r="F4" s="78">
        <f>IF(SUMIF(F5:F11,1,E5:E11)&gt;3,3,SUMIF(F5:F11,1,E5:E11))</f>
        <v>0</v>
      </c>
    </row>
    <row r="5" spans="1:8" s="18" customFormat="1" ht="23.25" customHeight="1">
      <c r="A5" s="19"/>
      <c r="B5" s="94" t="s">
        <v>131</v>
      </c>
      <c r="C5" s="13" t="s">
        <v>170</v>
      </c>
      <c r="D5" s="40" t="s">
        <v>10</v>
      </c>
      <c r="E5" s="4">
        <v>3</v>
      </c>
      <c r="F5" s="114">
        <v>2</v>
      </c>
      <c r="H5" s="18" t="s">
        <v>177</v>
      </c>
    </row>
    <row r="6" spans="1:8" s="18" customFormat="1" ht="23.25" customHeight="1">
      <c r="A6" s="19"/>
      <c r="B6" s="94" t="s">
        <v>132</v>
      </c>
      <c r="C6" s="13" t="s">
        <v>169</v>
      </c>
      <c r="D6" s="40" t="s">
        <v>10</v>
      </c>
      <c r="E6" s="4">
        <v>3</v>
      </c>
      <c r="F6" s="114">
        <v>2</v>
      </c>
      <c r="H6" s="18" t="s">
        <v>175</v>
      </c>
    </row>
    <row r="7" spans="1:8" s="18" customFormat="1" ht="23.25" customHeight="1">
      <c r="A7" s="19"/>
      <c r="B7" s="94" t="s">
        <v>134</v>
      </c>
      <c r="C7" s="13" t="s">
        <v>133</v>
      </c>
      <c r="D7" s="40" t="s">
        <v>10</v>
      </c>
      <c r="E7" s="4">
        <v>3</v>
      </c>
      <c r="F7" s="114">
        <v>2</v>
      </c>
    </row>
    <row r="8" spans="1:8" s="18" customFormat="1" ht="23.25" customHeight="1">
      <c r="A8" s="19"/>
      <c r="B8" s="94" t="s">
        <v>136</v>
      </c>
      <c r="C8" s="13" t="s">
        <v>135</v>
      </c>
      <c r="D8" s="40" t="s">
        <v>10</v>
      </c>
      <c r="E8" s="4">
        <v>3</v>
      </c>
      <c r="F8" s="114">
        <v>2</v>
      </c>
    </row>
    <row r="9" spans="1:8" s="18" customFormat="1" ht="23.25" customHeight="1">
      <c r="A9" s="93"/>
      <c r="B9" s="94" t="s">
        <v>138</v>
      </c>
      <c r="C9" s="13" t="s">
        <v>137</v>
      </c>
      <c r="D9" s="40" t="s">
        <v>82</v>
      </c>
      <c r="E9" s="4">
        <v>3</v>
      </c>
      <c r="F9" s="114">
        <v>2</v>
      </c>
    </row>
    <row r="10" spans="1:8" s="18" customFormat="1" ht="23.25" customHeight="1">
      <c r="A10" s="19"/>
      <c r="B10" s="94" t="s">
        <v>140</v>
      </c>
      <c r="C10" s="13" t="s">
        <v>139</v>
      </c>
      <c r="D10" s="40" t="s">
        <v>82</v>
      </c>
      <c r="E10" s="4">
        <v>3</v>
      </c>
      <c r="F10" s="114">
        <v>2</v>
      </c>
    </row>
    <row r="11" spans="1:8" s="18" customFormat="1" ht="23.25" customHeight="1" thickBot="1">
      <c r="A11" s="19"/>
      <c r="B11" s="85" t="s">
        <v>179</v>
      </c>
      <c r="C11" s="46" t="s">
        <v>141</v>
      </c>
      <c r="D11" s="47" t="s">
        <v>10</v>
      </c>
      <c r="E11" s="4">
        <v>3</v>
      </c>
      <c r="F11" s="114">
        <v>2</v>
      </c>
    </row>
  </sheetData>
  <sheetProtection algorithmName="SHA-512" hashValue="2pYbQi0+59kYNYuKpuvVRHKGUVkbuMK5MIoGLfxoBfPwHIg5S+EJ+z5g6i3593cgohDEkyoVOID3lvYvIMKxnw==" saltValue="B/ASgFyLn6YZvJLqNG1C0A==" spinCount="100000" sheet="1" objects="1" scenarios="1"/>
  <mergeCells count="1">
    <mergeCell ref="C4:D4"/>
  </mergeCells>
  <phoneticPr fontId="18"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38100</xdr:colOff>
                    <xdr:row>4</xdr:row>
                    <xdr:rowOff>7620</xdr:rowOff>
                  </from>
                  <to>
                    <xdr:col>6</xdr:col>
                    <xdr:colOff>7620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38100</xdr:colOff>
                    <xdr:row>5</xdr:row>
                    <xdr:rowOff>7620</xdr:rowOff>
                  </from>
                  <to>
                    <xdr:col>6</xdr:col>
                    <xdr:colOff>7620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38100</xdr:colOff>
                    <xdr:row>6</xdr:row>
                    <xdr:rowOff>0</xdr:rowOff>
                  </from>
                  <to>
                    <xdr:col>6</xdr:col>
                    <xdr:colOff>7620</xdr:colOff>
                    <xdr:row>6</xdr:row>
                    <xdr:rowOff>289560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38100</xdr:colOff>
                    <xdr:row>7</xdr:row>
                    <xdr:rowOff>0</xdr:rowOff>
                  </from>
                  <to>
                    <xdr:col>6</xdr:col>
                    <xdr:colOff>7620</xdr:colOff>
                    <xdr:row>7</xdr:row>
                    <xdr:rowOff>289560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38100</xdr:colOff>
                    <xdr:row>8</xdr:row>
                    <xdr:rowOff>0</xdr:rowOff>
                  </from>
                  <to>
                    <xdr:col>6</xdr:col>
                    <xdr:colOff>7620</xdr:colOff>
                    <xdr:row>8</xdr:row>
                    <xdr:rowOff>289560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38100</xdr:colOff>
                    <xdr:row>9</xdr:row>
                    <xdr:rowOff>0</xdr:rowOff>
                  </from>
                  <to>
                    <xdr:col>6</xdr:col>
                    <xdr:colOff>7620</xdr:colOff>
                    <xdr:row>9</xdr:row>
                    <xdr:rowOff>289560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38100</xdr:colOff>
                    <xdr:row>10</xdr:row>
                    <xdr:rowOff>0</xdr:rowOff>
                  </from>
                  <to>
                    <xdr:col>6</xdr:col>
                    <xdr:colOff>7620</xdr:colOff>
                    <xdr:row>10</xdr:row>
                    <xdr:rowOff>289560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pageSetUpPr fitToPage="1"/>
  </sheetPr>
  <dimension ref="A2:H9"/>
  <sheetViews>
    <sheetView tabSelected="1" workbookViewId="0">
      <selection activeCell="K30" sqref="K30"/>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1:8" ht="21.6" thickBot="1">
      <c r="A2" s="19"/>
      <c r="B2" s="19"/>
      <c r="C2" s="71" t="s">
        <v>142</v>
      </c>
      <c r="D2" s="21"/>
      <c r="E2" s="107"/>
      <c r="F2" s="110" t="s">
        <v>195</v>
      </c>
    </row>
    <row r="3" spans="1:8" ht="21" customHeight="1">
      <c r="B3" s="73" t="s">
        <v>4</v>
      </c>
      <c r="C3" s="37" t="s">
        <v>5</v>
      </c>
      <c r="D3" s="38" t="s">
        <v>3</v>
      </c>
      <c r="E3" s="8"/>
      <c r="F3" s="8"/>
    </row>
    <row r="4" spans="1:8" ht="21" customHeight="1">
      <c r="B4" s="74" t="s">
        <v>143</v>
      </c>
      <c r="C4" s="130" t="s">
        <v>180</v>
      </c>
      <c r="D4" s="131"/>
      <c r="E4" s="67"/>
      <c r="F4" s="78">
        <f>IF(SUMIF(F5:F7,1,E5:E7)&gt;5,5,SUMIF(F5:F7,1,E5:E7))</f>
        <v>0</v>
      </c>
    </row>
    <row r="5" spans="1:8" ht="24.75" customHeight="1">
      <c r="A5" s="19"/>
      <c r="B5" s="49" t="s">
        <v>145</v>
      </c>
      <c r="C5" s="13" t="s">
        <v>181</v>
      </c>
      <c r="D5" s="40" t="s">
        <v>82</v>
      </c>
      <c r="E5" s="4">
        <v>5</v>
      </c>
      <c r="F5" s="114">
        <v>2</v>
      </c>
      <c r="H5" t="s">
        <v>177</v>
      </c>
    </row>
    <row r="6" spans="1:8" ht="24.75" customHeight="1">
      <c r="A6" s="19"/>
      <c r="B6" s="49" t="s">
        <v>147</v>
      </c>
      <c r="C6" s="13" t="s">
        <v>182</v>
      </c>
      <c r="D6" s="40" t="s">
        <v>82</v>
      </c>
      <c r="E6" s="4">
        <v>5</v>
      </c>
      <c r="F6" s="114">
        <v>2</v>
      </c>
      <c r="H6" t="s">
        <v>175</v>
      </c>
    </row>
    <row r="7" spans="1:8" ht="24.75" customHeight="1" thickBot="1">
      <c r="A7" s="19"/>
      <c r="B7" s="91" t="s">
        <v>149</v>
      </c>
      <c r="C7" s="46" t="s">
        <v>183</v>
      </c>
      <c r="D7" s="47" t="s">
        <v>82</v>
      </c>
      <c r="E7" s="4">
        <v>5</v>
      </c>
      <c r="F7" s="114">
        <v>2</v>
      </c>
    </row>
    <row r="9" spans="1:8">
      <c r="C9" s="117" t="s">
        <v>196</v>
      </c>
    </row>
  </sheetData>
  <sheetProtection algorithmName="SHA-512" hashValue="ApAI04mbIiArjklaiFWf5QBAZvD7KTM9Hqet3G2qic6yPzTnew7e1up9UcEKDZt6aY/vfBR+CNnkWVbmVBiTXw==" saltValue="IPWtOrTzAmJl+pY7TA16yA==" spinCount="100000" sheet="1" objects="1" scenarios="1"/>
  <mergeCells count="1">
    <mergeCell ref="C4:D4"/>
  </mergeCells>
  <hyperlinks>
    <hyperlink ref="C9" r:id="rId1"/>
  </hyperlinks>
  <pageMargins left="0.23622047244094491" right="0.23622047244094491" top="0.74803149606299213" bottom="0.74803149606299213" header="0.31496062992125984" footer="0.31496062992125984"/>
  <pageSetup paperSize="9" fitToHeight="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30480</xdr:colOff>
                    <xdr:row>4</xdr:row>
                    <xdr:rowOff>7620</xdr:rowOff>
                  </from>
                  <to>
                    <xdr:col>6</xdr:col>
                    <xdr:colOff>0</xdr:colOff>
                    <xdr:row>4</xdr:row>
                    <xdr:rowOff>297180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30480</xdr:colOff>
                    <xdr:row>5</xdr:row>
                    <xdr:rowOff>7620</xdr:rowOff>
                  </from>
                  <to>
                    <xdr:col>6</xdr:col>
                    <xdr:colOff>0</xdr:colOff>
                    <xdr:row>5</xdr:row>
                    <xdr:rowOff>297180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30480</xdr:colOff>
                    <xdr:row>6</xdr:row>
                    <xdr:rowOff>7620</xdr:rowOff>
                  </from>
                  <to>
                    <xdr:col>6</xdr:col>
                    <xdr:colOff>0</xdr:colOff>
                    <xdr:row>6</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13. Perfil Solicitante</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USER</cp:lastModifiedBy>
  <cp:lastPrinted>2026-02-18T13:16:18Z</cp:lastPrinted>
  <dcterms:created xsi:type="dcterms:W3CDTF">2026-02-12T10:09:34Z</dcterms:created>
  <dcterms:modified xsi:type="dcterms:W3CDTF">2026-03-10T12:57:40Z</dcterms:modified>
</cp:coreProperties>
</file>